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CM Support\Man Game\Planning Process\"/>
    </mc:Choice>
  </mc:AlternateContent>
  <xr:revisionPtr revIDLastSave="0" documentId="13_ncr:1_{FC958B9E-BC7A-4DD9-95B6-332B505D90EB}" xr6:coauthVersionLast="47" xr6:coauthVersionMax="47" xr10:uidLastSave="{00000000-0000-0000-0000-000000000000}"/>
  <bookViews>
    <workbookView xWindow="-120" yWindow="-120" windowWidth="38640" windowHeight="15720" xr2:uid="{DAAA4741-E5E5-456B-B53F-A163303E80B2}"/>
  </bookViews>
  <sheets>
    <sheet name="PCT C1+C2" sheetId="1" r:id="rId1"/>
    <sheet name="Output" sheetId="3" r:id="rId2"/>
    <sheet name="Reference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A59" i="2"/>
  <c r="A60" i="2" s="1"/>
  <c r="B5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W148" i="1"/>
  <c r="V146" i="1"/>
  <c r="V145" i="1"/>
  <c r="V147" i="1" s="1"/>
  <c r="W147" i="1" s="1"/>
  <c r="V143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4" i="1"/>
  <c r="M83" i="1"/>
  <c r="M82" i="1"/>
  <c r="M81" i="1"/>
  <c r="M80" i="1"/>
  <c r="M77" i="1"/>
  <c r="M76" i="1"/>
  <c r="M75" i="1"/>
  <c r="M74" i="1"/>
  <c r="M72" i="1"/>
  <c r="M71" i="1"/>
  <c r="M70" i="1"/>
  <c r="M65" i="1"/>
  <c r="M64" i="1"/>
  <c r="M61" i="1"/>
  <c r="M60" i="1"/>
  <c r="M57" i="1"/>
  <c r="M56" i="1"/>
  <c r="M55" i="1"/>
  <c r="M54" i="1"/>
  <c r="M53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A61" i="2" l="1"/>
  <c r="A62" i="2" s="1"/>
  <c r="A63" i="2" s="1"/>
  <c r="A64" i="2" s="1"/>
  <c r="I2" i="1"/>
  <c r="F4" i="1"/>
  <c r="B4" i="1"/>
  <c r="W149" i="1"/>
  <c r="W154" i="1" s="1"/>
  <c r="M58" i="1"/>
  <c r="M59" i="1" l="1"/>
  <c r="M62" i="1" l="1"/>
  <c r="M63" i="1" l="1"/>
  <c r="M66" i="1" l="1"/>
  <c r="M67" i="1"/>
  <c r="M68" i="1"/>
  <c r="M69" i="1" s="1"/>
  <c r="M73" i="1" s="1"/>
  <c r="M78" i="1" l="1"/>
  <c r="M79" i="1"/>
  <c r="M85" i="1" l="1"/>
  <c r="M86" i="1" l="1"/>
  <c r="B61" i="3" s="1"/>
  <c r="B67" i="3"/>
  <c r="B13" i="3" l="1"/>
  <c r="B17" i="3"/>
  <c r="B42" i="3"/>
  <c r="B10" i="3"/>
  <c r="B62" i="3"/>
  <c r="B14" i="3"/>
  <c r="B3" i="3"/>
  <c r="B8" i="3"/>
  <c r="B58" i="3"/>
  <c r="B56" i="3"/>
  <c r="B26" i="3"/>
  <c r="B32" i="3"/>
  <c r="B69" i="3"/>
  <c r="B51" i="3"/>
  <c r="B53" i="3"/>
  <c r="B39" i="3"/>
  <c r="B22" i="3"/>
  <c r="B18" i="3"/>
  <c r="B5" i="3"/>
  <c r="B38" i="3"/>
  <c r="B28" i="3"/>
  <c r="B41" i="3"/>
  <c r="B48" i="3"/>
  <c r="B68" i="3"/>
  <c r="B25" i="3"/>
  <c r="B23" i="3"/>
  <c r="B12" i="3"/>
  <c r="B7" i="3"/>
  <c r="B54" i="3"/>
  <c r="B19" i="3"/>
  <c r="B66" i="3"/>
  <c r="B59" i="3"/>
  <c r="B31" i="3"/>
  <c r="B60" i="3"/>
  <c r="B44" i="3"/>
  <c r="B27" i="3"/>
  <c r="B64" i="3"/>
  <c r="B20" i="3"/>
  <c r="B65" i="3"/>
  <c r="B46" i="3"/>
  <c r="B34" i="3"/>
  <c r="B21" i="3"/>
  <c r="B52" i="3"/>
  <c r="B45" i="3"/>
  <c r="B15" i="3"/>
  <c r="B49" i="3"/>
  <c r="B57" i="3"/>
  <c r="B70" i="3"/>
  <c r="B37" i="3"/>
  <c r="B6" i="3"/>
  <c r="B55" i="3"/>
  <c r="B29" i="3"/>
  <c r="B11" i="3"/>
  <c r="B24" i="3"/>
  <c r="B36" i="3"/>
  <c r="B4" i="3"/>
  <c r="B40" i="3"/>
  <c r="B63" i="3"/>
  <c r="B30" i="3"/>
  <c r="B9" i="3"/>
  <c r="B33" i="3"/>
  <c r="B16" i="3"/>
  <c r="B43" i="3"/>
  <c r="B2" i="3"/>
  <c r="B35" i="3"/>
  <c r="B47" i="3"/>
  <c r="B50" i="3"/>
</calcChain>
</file>

<file path=xl/sharedStrings.xml><?xml version="1.0" encoding="utf-8"?>
<sst xmlns="http://schemas.openxmlformats.org/spreadsheetml/2006/main" count="628" uniqueCount="250">
  <si>
    <t>Team ID</t>
  </si>
  <si>
    <t>PTHC Bands</t>
  </si>
  <si>
    <t>HC Band Not In</t>
  </si>
  <si>
    <t>Team Name</t>
  </si>
  <si>
    <t>Race Days Allowed</t>
  </si>
  <si>
    <t>Race Days Left</t>
  </si>
  <si>
    <t>C2 Races Days</t>
  </si>
  <si>
    <t xml:space="preserve"> (Required &gt;=12)</t>
  </si>
  <si>
    <t>Race ID</t>
  </si>
  <si>
    <t>Race</t>
  </si>
  <si>
    <t>Country</t>
  </si>
  <si>
    <t>Days</t>
  </si>
  <si>
    <t>Class</t>
  </si>
  <si>
    <t>Band</t>
  </si>
  <si>
    <t>Month</t>
  </si>
  <si>
    <t>Start Date</t>
  </si>
  <si>
    <t>End Date</t>
  </si>
  <si>
    <t>Select</t>
  </si>
  <si>
    <t>Priority</t>
  </si>
  <si>
    <t>Sequence</t>
  </si>
  <si>
    <t>PTHC</t>
  </si>
  <si>
    <t>HC</t>
  </si>
  <si>
    <t>Volta a Portugal</t>
  </si>
  <si>
    <t>Portugal</t>
  </si>
  <si>
    <t>Jan</t>
  </si>
  <si>
    <t>Roma Maxima</t>
  </si>
  <si>
    <t>Italy</t>
  </si>
  <si>
    <t>Feb</t>
  </si>
  <si>
    <t/>
  </si>
  <si>
    <t>Vuelta a Colombia</t>
  </si>
  <si>
    <t>Colombia</t>
  </si>
  <si>
    <t>Mar</t>
  </si>
  <si>
    <t>Cheshire Cycling Tour</t>
  </si>
  <si>
    <t>Great Britain</t>
  </si>
  <si>
    <t>Apr</t>
  </si>
  <si>
    <t>Tour of Ukraine</t>
  </si>
  <si>
    <t>Ukraine</t>
  </si>
  <si>
    <t>May</t>
  </si>
  <si>
    <t>Franceville Classique</t>
  </si>
  <si>
    <t>Gabon</t>
  </si>
  <si>
    <t>Jun</t>
  </si>
  <si>
    <t>Tour of Slovenia</t>
  </si>
  <si>
    <t>Slovenia</t>
  </si>
  <si>
    <t>Jul</t>
  </si>
  <si>
    <t>Veenendaal - Veenendaal</t>
  </si>
  <si>
    <t>Netherlands</t>
  </si>
  <si>
    <t>Aug</t>
  </si>
  <si>
    <t>Balkans International</t>
  </si>
  <si>
    <t>Various</t>
  </si>
  <si>
    <t>Sep</t>
  </si>
  <si>
    <t>Rheden GP</t>
  </si>
  <si>
    <t>Oct</t>
  </si>
  <si>
    <t>Tour of the Battenkill</t>
  </si>
  <si>
    <t>USA</t>
  </si>
  <si>
    <t>Hanko Classic</t>
  </si>
  <si>
    <t>Finland</t>
  </si>
  <si>
    <t>Tour of East Java</t>
  </si>
  <si>
    <t>Indonesia</t>
  </si>
  <si>
    <t>Tour de Suisse</t>
  </si>
  <si>
    <t>Switzerland</t>
  </si>
  <si>
    <t>Criterium du Dauphine Libere</t>
  </si>
  <si>
    <t>France</t>
  </si>
  <si>
    <t>Clasica San Sebastian</t>
  </si>
  <si>
    <t>Spain</t>
  </si>
  <si>
    <t>Tour of Lithuania</t>
  </si>
  <si>
    <t>Lithuania</t>
  </si>
  <si>
    <t>Ras Tailteann</t>
  </si>
  <si>
    <t>Ireland</t>
  </si>
  <si>
    <t>Chrono d'Arenberg</t>
  </si>
  <si>
    <t>Deutschland Tour</t>
  </si>
  <si>
    <t>Germany</t>
  </si>
  <si>
    <t>Riga - Jurmala GP</t>
  </si>
  <si>
    <t>Latvia</t>
  </si>
  <si>
    <t>Japan Cup</t>
  </si>
  <si>
    <t>Japan</t>
  </si>
  <si>
    <t>Grands Prix Cycliste</t>
  </si>
  <si>
    <t>Canada</t>
  </si>
  <si>
    <t>Philadelphia International Championship</t>
  </si>
  <si>
    <t>Down Under Classic</t>
  </si>
  <si>
    <t>Australia</t>
  </si>
  <si>
    <t>Circulo de Juarez</t>
  </si>
  <si>
    <t>Mexico</t>
  </si>
  <si>
    <t>Omloop Het Nieuwsblad</t>
  </si>
  <si>
    <t>Belgium</t>
  </si>
  <si>
    <t>Le Samyn</t>
  </si>
  <si>
    <t>Kuurne - Bruxelles - Kuurne</t>
  </si>
  <si>
    <t>Strade Bianche</t>
  </si>
  <si>
    <t>Macskako Kerekparverseny</t>
  </si>
  <si>
    <t>Hungary</t>
  </si>
  <si>
    <t>Tour of Norway</t>
  </si>
  <si>
    <t>Norway</t>
  </si>
  <si>
    <t>Badaling International</t>
  </si>
  <si>
    <t>China</t>
  </si>
  <si>
    <t>GP Wallonie</t>
  </si>
  <si>
    <t>Lisbon Classic</t>
  </si>
  <si>
    <t>Paris Tours</t>
  </si>
  <si>
    <t>Benelux Challenge</t>
  </si>
  <si>
    <t>Benelux</t>
  </si>
  <si>
    <t>Tour d'Andorra</t>
  </si>
  <si>
    <t>Andorra</t>
  </si>
  <si>
    <t>Post Danmark Rundt</t>
  </si>
  <si>
    <t>Denmark</t>
  </si>
  <si>
    <t>GP Lugano</t>
  </si>
  <si>
    <t>Milano - Torino</t>
  </si>
  <si>
    <t>Pro Hallstatt Classic</t>
  </si>
  <si>
    <t>Austria</t>
  </si>
  <si>
    <t>Tour de Romandie</t>
  </si>
  <si>
    <t>Tour du Maroc</t>
  </si>
  <si>
    <t>Morocco</t>
  </si>
  <si>
    <t>Giro dell'Emilia</t>
  </si>
  <si>
    <t>Tour Down Under</t>
  </si>
  <si>
    <t>C1</t>
  </si>
  <si>
    <t>Great Ocean Road Classic</t>
  </si>
  <si>
    <t>Viana do Castelo</t>
  </si>
  <si>
    <t>Tour of Eritrea</t>
  </si>
  <si>
    <t>Eritrea</t>
  </si>
  <si>
    <t>Lillestrom GP</t>
  </si>
  <si>
    <t>1 Jour de Dunkerque</t>
  </si>
  <si>
    <t>Tour of Britain</t>
  </si>
  <si>
    <t>Tour de Pologne</t>
  </si>
  <si>
    <t>Poland</t>
  </si>
  <si>
    <t>La Tropicale Amissa Bongo</t>
  </si>
  <si>
    <t>Tour of America</t>
  </si>
  <si>
    <t>Tour of California</t>
  </si>
  <si>
    <t>USA Pro Cycling Challenge</t>
  </si>
  <si>
    <t>Torshavn GP</t>
  </si>
  <si>
    <t>Faroe Islands</t>
  </si>
  <si>
    <t>Euskal Bizikleta</t>
  </si>
  <si>
    <t>Tour of Japan</t>
  </si>
  <si>
    <t>Olympia TTT</t>
  </si>
  <si>
    <t>Baltic Chain Tour</t>
  </si>
  <si>
    <t>Baltic Area</t>
  </si>
  <si>
    <t>Vuelta al Pais Vasco</t>
  </si>
  <si>
    <t>Berlin ProRace</t>
  </si>
  <si>
    <t>Tour of South Africa</t>
  </si>
  <si>
    <t>South Africa</t>
  </si>
  <si>
    <t>Gisborne GP</t>
  </si>
  <si>
    <t>New Zealand</t>
  </si>
  <si>
    <t>C2</t>
  </si>
  <si>
    <t>Clasico San Jose</t>
  </si>
  <si>
    <t>Costa Rica</t>
  </si>
  <si>
    <t>Coppa Placci</t>
  </si>
  <si>
    <t>San Marino</t>
  </si>
  <si>
    <t>GP Yekaterinburg</t>
  </si>
  <si>
    <t>Russia</t>
  </si>
  <si>
    <t>Vuelta al Tachira</t>
  </si>
  <si>
    <t>Venezuela</t>
  </si>
  <si>
    <t>Gent - Wevelgem</t>
  </si>
  <si>
    <t>Herald Sun Tour</t>
  </si>
  <si>
    <t>GP Izola</t>
  </si>
  <si>
    <t>Monterrey TTT</t>
  </si>
  <si>
    <t>Tour of Guadeloupe</t>
  </si>
  <si>
    <t>Guadeloupe</t>
  </si>
  <si>
    <t>Geraardsbergen-Bosberg</t>
  </si>
  <si>
    <t>GP Herning</t>
  </si>
  <si>
    <t>Tour du Faso</t>
  </si>
  <si>
    <t>Burkina Faso</t>
  </si>
  <si>
    <t>Lincoln GP</t>
  </si>
  <si>
    <t>Dwars door Vlaanderen</t>
  </si>
  <si>
    <t>Tour of the Middle East</t>
  </si>
  <si>
    <t>Qatar/UAE/Oman</t>
  </si>
  <si>
    <t>Tour of Luxembourg</t>
  </si>
  <si>
    <t>Luxembourg</t>
  </si>
  <si>
    <t>Isle of Man ITT</t>
  </si>
  <si>
    <t>Isle of Man</t>
  </si>
  <si>
    <t>Betonexpressz GP</t>
  </si>
  <si>
    <t>Hong Kong Challenge</t>
  </si>
  <si>
    <t>Hong Kong</t>
  </si>
  <si>
    <t>Frankfurt Eschborn</t>
  </si>
  <si>
    <t>Tour of Vancouver</t>
  </si>
  <si>
    <t>GP Plouay</t>
  </si>
  <si>
    <t>Uppsala Classic</t>
  </si>
  <si>
    <t>Sweden</t>
  </si>
  <si>
    <t>Tour of San Luis</t>
  </si>
  <si>
    <t>Argentina</t>
  </si>
  <si>
    <t>Giro del Trentino</t>
  </si>
  <si>
    <t>Int. Osterreich Rundfahrt</t>
  </si>
  <si>
    <t>Zuri Metzgete</t>
  </si>
  <si>
    <t>Team List</t>
  </si>
  <si>
    <t>Aker - MOT</t>
  </si>
  <si>
    <t>PT</t>
  </si>
  <si>
    <t>Assa Abloy</t>
  </si>
  <si>
    <t>Carlsberg - Danske Bank</t>
  </si>
  <si>
    <t>Cedevita</t>
  </si>
  <si>
    <t>cycleYorkshire</t>
  </si>
  <si>
    <t>EA Vesuvio</t>
  </si>
  <si>
    <t>Evonik - ELKO</t>
  </si>
  <si>
    <t>Fastned</t>
  </si>
  <si>
    <t>Gazelle</t>
  </si>
  <si>
    <t>Grieg-Maersk</t>
  </si>
  <si>
    <t>Jura GIANTS</t>
  </si>
  <si>
    <t>King Power</t>
  </si>
  <si>
    <t>MOL Cycling Team</t>
  </si>
  <si>
    <t>Polar</t>
  </si>
  <si>
    <t>Rabobank</t>
  </si>
  <si>
    <t>Team Puma - SAP</t>
  </si>
  <si>
    <t>Tinkoff Team - La Datcha</t>
  </si>
  <si>
    <t>Xero Racing</t>
  </si>
  <si>
    <t>ZARA - Irizar</t>
  </si>
  <si>
    <t>Benetton Bimex Cycling</t>
  </si>
  <si>
    <t>PCT</t>
  </si>
  <si>
    <t>Bralirwa - Cegeka</t>
  </si>
  <si>
    <t>DK Žalgiris</t>
  </si>
  <si>
    <t>Ekoi - Le Creuset</t>
  </si>
  <si>
    <t>ELCO - ABEA</t>
  </si>
  <si>
    <t>Everesting</t>
  </si>
  <si>
    <t>Indosat Ooredoo</t>
  </si>
  <si>
    <t>JEWA TIROL Cycling Team</t>
  </si>
  <si>
    <t>Kraftwerk Man Machine</t>
  </si>
  <si>
    <t>Lotto-Caloi</t>
  </si>
  <si>
    <t>McCormick Pro Cycling</t>
  </si>
  <si>
    <t>Minions</t>
  </si>
  <si>
    <t>Podium Ambition</t>
  </si>
  <si>
    <t>Sauber Petronas Racing</t>
  </si>
  <si>
    <t>Sony - Force India</t>
  </si>
  <si>
    <t>Specialized</t>
  </si>
  <si>
    <t>Tafjord Kraft</t>
  </si>
  <si>
    <t>Team UBS</t>
  </si>
  <si>
    <t>Tryg - Eni</t>
  </si>
  <si>
    <t>CT</t>
  </si>
  <si>
    <t>Duvel-Tsingtao</t>
  </si>
  <si>
    <t>Ethiopian Airlines</t>
  </si>
  <si>
    <t>Euskadi-Murias</t>
  </si>
  <si>
    <t>Euskotren - Pays Basque</t>
  </si>
  <si>
    <t>Gjensidige Pro Cycling Team</t>
  </si>
  <si>
    <t>Glanbia</t>
  </si>
  <si>
    <t>SEE Turtles</t>
  </si>
  <si>
    <t>Simba Cement - Tanga Fresh</t>
  </si>
  <si>
    <t>Spark Team NZ</t>
  </si>
  <si>
    <t>Trans Looney Tunes</t>
  </si>
  <si>
    <t>Select Races by putting a 1 in the Select Colum</t>
  </si>
  <si>
    <t>(0 when complete)</t>
  </si>
  <si>
    <t>Lierse SK - Pizza Ullo Pro Cycling</t>
  </si>
  <si>
    <t>Los Pollos Hermanos</t>
  </si>
  <si>
    <t>Bolt - Eesti</t>
  </si>
  <si>
    <t>IESE ProCycling Team</t>
  </si>
  <si>
    <t>Zwift - Newton Foundation</t>
  </si>
  <si>
    <t>DeNA RoadStars</t>
  </si>
  <si>
    <t>Air New Zealand-Prada</t>
  </si>
  <si>
    <t>THE ONE - Fox God</t>
  </si>
  <si>
    <t>Bianchi Enel</t>
  </si>
  <si>
    <t>Mid-South Airlines - Harpoon</t>
  </si>
  <si>
    <t>Parmalat - Ecopetrol</t>
  </si>
  <si>
    <t>Peugeot - Bancolombia</t>
  </si>
  <si>
    <t>PolderStrijders</t>
  </si>
  <si>
    <t>Team Sky</t>
  </si>
  <si>
    <t>Team Zappes Kölsch</t>
  </si>
  <si>
    <t>RwandAir Racing</t>
  </si>
  <si>
    <t>Kone-Nordea</t>
  </si>
  <si>
    <t>IncaLine Pro Cycling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</si>
</sst>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name val="Calibri"/>
      <family val="2"/>
      <charset val="1"/>
    </font>
    <font>
      <b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rgb="FF33CCCC"/>
      </patternFill>
    </fill>
    <fill>
      <patternFill patternType="solid">
        <fgColor rgb="FFE6B9B8"/>
        <bgColor rgb="FFFFCC99"/>
      </patternFill>
    </fill>
    <fill>
      <patternFill patternType="solid">
        <fgColor rgb="FF92D050"/>
        <bgColor rgb="FFA6A6A6"/>
      </patternFill>
    </fill>
    <fill>
      <patternFill patternType="solid">
        <fgColor rgb="FFFFFF00"/>
        <bgColor rgb="FFFFFF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/>
    <xf numFmtId="0" fontId="2" fillId="0" borderId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0" fontId="0" fillId="4" borderId="0" xfId="1" applyFont="1" applyFill="1">
      <alignment vertical="center"/>
    </xf>
    <xf numFmtId="0" fontId="0" fillId="5" borderId="0" xfId="1" applyFont="1" applyFill="1">
      <alignment vertical="center"/>
    </xf>
    <xf numFmtId="0" fontId="0" fillId="6" borderId="0" xfId="1" applyFont="1" applyFill="1">
      <alignment vertical="center"/>
    </xf>
    <xf numFmtId="0" fontId="1" fillId="0" borderId="0" xfId="2"/>
    <xf numFmtId="0" fontId="1" fillId="0" borderId="0" xfId="2" applyAlignment="1">
      <alignment horizontal="center"/>
    </xf>
    <xf numFmtId="0" fontId="0" fillId="8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0" borderId="0" xfId="0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</cellXfs>
  <cellStyles count="4">
    <cellStyle name="Normal" xfId="0" builtinId="0"/>
    <cellStyle name="Normal 2" xfId="2" xr:uid="{8369CCFC-26A7-4394-AC2D-950654A905EA}"/>
    <cellStyle name="Standard 2" xfId="1" xr:uid="{B2E6A74F-6748-4714-BBE4-AC112776B57A}"/>
    <cellStyle name="Standard 4" xfId="3" xr:uid="{DC23B7EF-7E68-42D0-A576-94C5DA1E0689}"/>
  </cellStyles>
  <dxfs count="4">
    <dxf>
      <font>
        <color rgb="FF9C0006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D3F28-82C8-49F8-9A91-A145A71DFE5A}">
  <sheetPr>
    <tabColor theme="5" tint="0.39997558519241921"/>
  </sheetPr>
  <dimension ref="A1:W154"/>
  <sheetViews>
    <sheetView tabSelected="1" workbookViewId="0">
      <pane ySplit="7" topLeftCell="A8" activePane="bottomLeft" state="frozen"/>
      <selection pane="bottomLeft" activeCell="B2" sqref="B2"/>
    </sheetView>
  </sheetViews>
  <sheetFormatPr defaultRowHeight="15" x14ac:dyDescent="0.25"/>
  <cols>
    <col min="1" max="1" width="19.28515625" customWidth="1"/>
    <col min="2" max="2" width="38.28515625" bestFit="1" customWidth="1"/>
    <col min="3" max="3" width="14" customWidth="1"/>
    <col min="4" max="6" width="9.140625" style="2"/>
    <col min="7" max="8" width="10.5703125" customWidth="1"/>
    <col min="9" max="9" width="10.5703125" style="2" customWidth="1"/>
    <col min="11" max="12" width="9.140625" style="1"/>
    <col min="13" max="13" width="10.42578125" hidden="1" customWidth="1"/>
  </cols>
  <sheetData>
    <row r="1" spans="1:13" x14ac:dyDescent="0.25">
      <c r="A1" s="15" t="s">
        <v>0</v>
      </c>
      <c r="B1" s="13"/>
      <c r="E1" s="18" t="s">
        <v>1</v>
      </c>
      <c r="F1" s="13"/>
      <c r="H1" s="18" t="s">
        <v>2</v>
      </c>
      <c r="I1" s="14"/>
    </row>
    <row r="2" spans="1:13" x14ac:dyDescent="0.25">
      <c r="A2" s="15" t="s">
        <v>3</v>
      </c>
      <c r="B2" s="2" t="e">
        <f>VLOOKUP(B1,Reference!$A:$B,2,0)</f>
        <v>#N/A</v>
      </c>
      <c r="F2" s="13"/>
      <c r="I2" s="2" t="str">
        <f>IF(SUMPRODUCT(D32:D52,K32:K52)&gt;57,"Enter HC Band Not Selected","")</f>
        <v>Enter HC Band Not Selected</v>
      </c>
    </row>
    <row r="3" spans="1:13" x14ac:dyDescent="0.25">
      <c r="A3" s="15" t="s">
        <v>4</v>
      </c>
      <c r="B3" s="2">
        <v>163</v>
      </c>
      <c r="F3" s="13"/>
      <c r="K3" s="19" t="s">
        <v>230</v>
      </c>
      <c r="L3" s="19"/>
    </row>
    <row r="4" spans="1:13" x14ac:dyDescent="0.25">
      <c r="A4" s="15" t="s">
        <v>5</v>
      </c>
      <c r="B4" s="10">
        <f>B3-SUMPRODUCT(D8:D100,K8:K100)</f>
        <v>97</v>
      </c>
      <c r="C4" t="s">
        <v>231</v>
      </c>
      <c r="F4" s="2" t="str">
        <f>IF(SUMPRODUCT(D8:D31,K8:K31)&lt;&gt;42,"Need PTHC Bands","")</f>
        <v>Need PTHC Bands</v>
      </c>
      <c r="K4" s="19"/>
      <c r="L4" s="19"/>
    </row>
    <row r="5" spans="1:13" x14ac:dyDescent="0.25">
      <c r="A5" s="15" t="s">
        <v>6</v>
      </c>
      <c r="B5" s="10">
        <f>SUMPRODUCT(K74:K100,D74:D100)</f>
        <v>0</v>
      </c>
      <c r="C5" t="s">
        <v>7</v>
      </c>
      <c r="K5" s="19"/>
      <c r="L5" s="19"/>
    </row>
    <row r="7" spans="1:13" x14ac:dyDescent="0.25">
      <c r="A7" s="15" t="s">
        <v>8</v>
      </c>
      <c r="B7" s="15" t="s">
        <v>9</v>
      </c>
      <c r="C7" s="15" t="s">
        <v>10</v>
      </c>
      <c r="D7" s="16" t="s">
        <v>11</v>
      </c>
      <c r="E7" s="16" t="s">
        <v>12</v>
      </c>
      <c r="F7" s="16" t="s">
        <v>13</v>
      </c>
      <c r="G7" s="16" t="s">
        <v>14</v>
      </c>
      <c r="H7" s="16" t="s">
        <v>15</v>
      </c>
      <c r="I7" s="16" t="s">
        <v>16</v>
      </c>
      <c r="J7" s="15"/>
      <c r="K7" s="17" t="s">
        <v>17</v>
      </c>
      <c r="L7" s="17" t="s">
        <v>18</v>
      </c>
      <c r="M7" t="s">
        <v>19</v>
      </c>
    </row>
    <row r="8" spans="1:13" x14ac:dyDescent="0.25">
      <c r="A8">
        <v>59</v>
      </c>
      <c r="B8" s="3" t="s">
        <v>47</v>
      </c>
      <c r="C8" s="3" t="s">
        <v>48</v>
      </c>
      <c r="D8" s="3">
        <v>6</v>
      </c>
      <c r="E8" s="3" t="s">
        <v>20</v>
      </c>
      <c r="F8" s="3">
        <v>4</v>
      </c>
      <c r="G8" s="2" t="s">
        <v>37</v>
      </c>
      <c r="H8" s="2">
        <v>5</v>
      </c>
      <c r="I8" s="2">
        <v>10</v>
      </c>
      <c r="K8" s="11" t="str">
        <f>IF(OR(F8=$F$1,F8=$F$2,F8=$F$3),1,"")</f>
        <v/>
      </c>
      <c r="L8" s="11"/>
    </row>
    <row r="9" spans="1:13" x14ac:dyDescent="0.25">
      <c r="A9">
        <v>32</v>
      </c>
      <c r="B9" s="3" t="s">
        <v>32</v>
      </c>
      <c r="C9" s="3" t="s">
        <v>33</v>
      </c>
      <c r="D9" s="3">
        <v>2</v>
      </c>
      <c r="E9" s="3" t="s">
        <v>20</v>
      </c>
      <c r="F9" s="3">
        <v>3</v>
      </c>
      <c r="G9" s="2" t="s">
        <v>31</v>
      </c>
      <c r="H9" s="2">
        <v>14</v>
      </c>
      <c r="I9" s="2" t="s">
        <v>28</v>
      </c>
      <c r="K9" s="11" t="str">
        <f t="shared" ref="K9:K31" si="0">IF(OR(F9=$F$1,F9=$F$2,F9=$F$3),1,"")</f>
        <v/>
      </c>
      <c r="L9" s="11"/>
    </row>
    <row r="10" spans="1:13" x14ac:dyDescent="0.25">
      <c r="A10">
        <v>98</v>
      </c>
      <c r="B10" s="3" t="s">
        <v>68</v>
      </c>
      <c r="C10" s="3" t="s">
        <v>61</v>
      </c>
      <c r="D10" s="3">
        <v>2</v>
      </c>
      <c r="E10" s="3" t="s">
        <v>20</v>
      </c>
      <c r="F10" s="3">
        <v>1</v>
      </c>
      <c r="G10" s="2" t="s">
        <v>46</v>
      </c>
      <c r="H10" s="2">
        <v>13</v>
      </c>
      <c r="I10" s="2" t="s">
        <v>28</v>
      </c>
      <c r="K10" s="11" t="str">
        <f t="shared" si="0"/>
        <v/>
      </c>
      <c r="L10" s="11"/>
    </row>
    <row r="11" spans="1:13" x14ac:dyDescent="0.25">
      <c r="A11">
        <v>84</v>
      </c>
      <c r="B11" s="3" t="s">
        <v>62</v>
      </c>
      <c r="C11" s="3" t="s">
        <v>63</v>
      </c>
      <c r="D11" s="3">
        <v>2</v>
      </c>
      <c r="E11" s="3" t="s">
        <v>20</v>
      </c>
      <c r="F11" s="3">
        <v>6</v>
      </c>
      <c r="G11" s="2" t="s">
        <v>43</v>
      </c>
      <c r="H11" s="2">
        <v>4</v>
      </c>
      <c r="I11" s="2" t="s">
        <v>28</v>
      </c>
      <c r="K11" s="11" t="str">
        <f t="shared" si="0"/>
        <v/>
      </c>
      <c r="L11" s="11"/>
    </row>
    <row r="12" spans="1:13" x14ac:dyDescent="0.25">
      <c r="A12">
        <v>76</v>
      </c>
      <c r="B12" s="3" t="s">
        <v>60</v>
      </c>
      <c r="C12" s="3" t="s">
        <v>61</v>
      </c>
      <c r="D12" s="3">
        <v>7</v>
      </c>
      <c r="E12" s="3" t="s">
        <v>20</v>
      </c>
      <c r="F12" s="3">
        <v>2</v>
      </c>
      <c r="G12" s="2" t="s">
        <v>40</v>
      </c>
      <c r="H12" s="2">
        <v>14</v>
      </c>
      <c r="I12" s="2">
        <v>20</v>
      </c>
      <c r="K12" s="11" t="str">
        <f t="shared" si="0"/>
        <v/>
      </c>
      <c r="L12" s="11"/>
    </row>
    <row r="13" spans="1:13" x14ac:dyDescent="0.25">
      <c r="A13">
        <v>100</v>
      </c>
      <c r="B13" s="3" t="s">
        <v>69</v>
      </c>
      <c r="C13" s="3" t="s">
        <v>70</v>
      </c>
      <c r="D13" s="3">
        <v>5</v>
      </c>
      <c r="E13" s="3" t="s">
        <v>20</v>
      </c>
      <c r="F13" s="3">
        <v>5</v>
      </c>
      <c r="G13" s="2" t="s">
        <v>46</v>
      </c>
      <c r="H13" s="2">
        <v>16</v>
      </c>
      <c r="I13" s="2">
        <v>20</v>
      </c>
      <c r="K13" s="11" t="str">
        <f t="shared" si="0"/>
        <v/>
      </c>
      <c r="L13" s="11"/>
    </row>
    <row r="14" spans="1:13" x14ac:dyDescent="0.25">
      <c r="A14">
        <v>39</v>
      </c>
      <c r="B14" s="3" t="s">
        <v>38</v>
      </c>
      <c r="C14" s="3" t="s">
        <v>39</v>
      </c>
      <c r="D14" s="3">
        <v>2</v>
      </c>
      <c r="E14" s="3" t="s">
        <v>20</v>
      </c>
      <c r="F14" s="3">
        <v>6</v>
      </c>
      <c r="G14" s="2" t="s">
        <v>31</v>
      </c>
      <c r="H14" s="2">
        <v>28</v>
      </c>
      <c r="I14" s="2" t="s">
        <v>28</v>
      </c>
      <c r="K14" s="11" t="str">
        <f t="shared" si="0"/>
        <v/>
      </c>
      <c r="L14" s="11"/>
    </row>
    <row r="15" spans="1:13" x14ac:dyDescent="0.25">
      <c r="A15">
        <v>114</v>
      </c>
      <c r="B15" s="3" t="s">
        <v>75</v>
      </c>
      <c r="C15" s="3" t="s">
        <v>76</v>
      </c>
      <c r="D15" s="3">
        <v>2</v>
      </c>
      <c r="E15" s="3" t="s">
        <v>20</v>
      </c>
      <c r="F15" s="3">
        <v>4</v>
      </c>
      <c r="G15" s="2" t="s">
        <v>51</v>
      </c>
      <c r="H15" s="2">
        <v>1</v>
      </c>
      <c r="I15" s="2" t="s">
        <v>28</v>
      </c>
      <c r="K15" s="11" t="str">
        <f t="shared" si="0"/>
        <v/>
      </c>
      <c r="L15" s="11"/>
    </row>
    <row r="16" spans="1:13" x14ac:dyDescent="0.25">
      <c r="A16">
        <v>70</v>
      </c>
      <c r="B16" s="3" t="s">
        <v>54</v>
      </c>
      <c r="C16" s="3" t="s">
        <v>55</v>
      </c>
      <c r="D16" s="3">
        <v>2</v>
      </c>
      <c r="E16" s="3" t="s">
        <v>20</v>
      </c>
      <c r="F16" s="3">
        <v>5</v>
      </c>
      <c r="G16" s="2" t="s">
        <v>40</v>
      </c>
      <c r="H16" s="2">
        <v>3</v>
      </c>
      <c r="I16" s="2" t="s">
        <v>28</v>
      </c>
      <c r="K16" s="11" t="str">
        <f t="shared" si="0"/>
        <v/>
      </c>
      <c r="L16" s="11"/>
    </row>
    <row r="17" spans="1:12" x14ac:dyDescent="0.25">
      <c r="A17">
        <v>108</v>
      </c>
      <c r="B17" s="3" t="s">
        <v>73</v>
      </c>
      <c r="C17" s="3" t="s">
        <v>74</v>
      </c>
      <c r="D17" s="3">
        <v>2</v>
      </c>
      <c r="E17" s="3" t="s">
        <v>20</v>
      </c>
      <c r="F17" s="3">
        <v>6</v>
      </c>
      <c r="G17" s="2" t="s">
        <v>49</v>
      </c>
      <c r="H17" s="2">
        <v>8</v>
      </c>
      <c r="I17" s="2" t="s">
        <v>28</v>
      </c>
      <c r="K17" s="11" t="str">
        <f t="shared" si="0"/>
        <v/>
      </c>
      <c r="L17" s="11"/>
    </row>
    <row r="18" spans="1:12" x14ac:dyDescent="0.25">
      <c r="A18">
        <v>118</v>
      </c>
      <c r="B18" s="3" t="s">
        <v>77</v>
      </c>
      <c r="C18" s="3" t="s">
        <v>53</v>
      </c>
      <c r="D18" s="3">
        <v>2</v>
      </c>
      <c r="E18" s="3" t="s">
        <v>20</v>
      </c>
      <c r="F18" s="3">
        <v>2</v>
      </c>
      <c r="G18" s="2" t="s">
        <v>51</v>
      </c>
      <c r="H18" s="2">
        <v>13</v>
      </c>
      <c r="I18" s="2" t="s">
        <v>28</v>
      </c>
      <c r="K18" s="11" t="str">
        <f t="shared" si="0"/>
        <v/>
      </c>
      <c r="L18" s="11"/>
    </row>
    <row r="19" spans="1:12" x14ac:dyDescent="0.25">
      <c r="A19">
        <v>93</v>
      </c>
      <c r="B19" s="3" t="s">
        <v>66</v>
      </c>
      <c r="C19" s="3" t="s">
        <v>67</v>
      </c>
      <c r="D19" s="3">
        <v>3</v>
      </c>
      <c r="E19" s="3" t="s">
        <v>20</v>
      </c>
      <c r="F19" s="3">
        <v>2</v>
      </c>
      <c r="G19" s="2" t="s">
        <v>46</v>
      </c>
      <c r="H19" s="2">
        <v>3</v>
      </c>
      <c r="I19" s="2">
        <v>5</v>
      </c>
      <c r="K19" s="11" t="str">
        <f t="shared" si="0"/>
        <v/>
      </c>
      <c r="L19" s="11"/>
    </row>
    <row r="20" spans="1:12" x14ac:dyDescent="0.25">
      <c r="A20">
        <v>66</v>
      </c>
      <c r="B20" s="3" t="s">
        <v>50</v>
      </c>
      <c r="C20" s="3" t="s">
        <v>45</v>
      </c>
      <c r="D20" s="3">
        <v>2</v>
      </c>
      <c r="E20" s="3" t="s">
        <v>20</v>
      </c>
      <c r="F20" s="3">
        <v>1</v>
      </c>
      <c r="G20" s="2" t="s">
        <v>37</v>
      </c>
      <c r="H20" s="2">
        <v>29</v>
      </c>
      <c r="I20" s="2" t="s">
        <v>28</v>
      </c>
      <c r="K20" s="11" t="str">
        <f t="shared" si="0"/>
        <v/>
      </c>
      <c r="L20" s="11"/>
    </row>
    <row r="21" spans="1:12" x14ac:dyDescent="0.25">
      <c r="A21">
        <v>104</v>
      </c>
      <c r="B21" s="3" t="s">
        <v>71</v>
      </c>
      <c r="C21" s="3" t="s">
        <v>72</v>
      </c>
      <c r="D21" s="3">
        <v>2</v>
      </c>
      <c r="E21" s="3" t="s">
        <v>20</v>
      </c>
      <c r="F21" s="3">
        <v>4</v>
      </c>
      <c r="G21" s="2" t="s">
        <v>49</v>
      </c>
      <c r="H21" s="2">
        <v>1</v>
      </c>
      <c r="I21" s="2" t="s">
        <v>28</v>
      </c>
      <c r="K21" s="11" t="str">
        <f t="shared" si="0"/>
        <v/>
      </c>
      <c r="L21" s="11"/>
    </row>
    <row r="22" spans="1:12" x14ac:dyDescent="0.25">
      <c r="A22">
        <v>12</v>
      </c>
      <c r="B22" s="3" t="s">
        <v>25</v>
      </c>
      <c r="C22" s="3" t="s">
        <v>26</v>
      </c>
      <c r="D22" s="3">
        <v>2</v>
      </c>
      <c r="E22" s="3" t="s">
        <v>20</v>
      </c>
      <c r="F22" s="3">
        <v>2</v>
      </c>
      <c r="G22" s="2" t="s">
        <v>27</v>
      </c>
      <c r="H22" s="2">
        <v>3</v>
      </c>
      <c r="I22" s="2" t="s">
        <v>28</v>
      </c>
      <c r="K22" s="11" t="str">
        <f t="shared" si="0"/>
        <v/>
      </c>
      <c r="L22" s="11"/>
    </row>
    <row r="23" spans="1:12" x14ac:dyDescent="0.25">
      <c r="A23">
        <v>75</v>
      </c>
      <c r="B23" s="3" t="s">
        <v>58</v>
      </c>
      <c r="C23" s="3" t="s">
        <v>59</v>
      </c>
      <c r="D23" s="3">
        <v>7</v>
      </c>
      <c r="E23" s="3" t="s">
        <v>20</v>
      </c>
      <c r="F23" s="3">
        <v>1</v>
      </c>
      <c r="G23" s="2" t="s">
        <v>40</v>
      </c>
      <c r="H23" s="2">
        <v>12</v>
      </c>
      <c r="I23" s="2">
        <v>18</v>
      </c>
      <c r="K23" s="11" t="str">
        <f t="shared" si="0"/>
        <v/>
      </c>
      <c r="L23" s="11"/>
    </row>
    <row r="24" spans="1:12" x14ac:dyDescent="0.25">
      <c r="A24">
        <v>73</v>
      </c>
      <c r="B24" s="3" t="s">
        <v>56</v>
      </c>
      <c r="C24" s="3" t="s">
        <v>57</v>
      </c>
      <c r="D24" s="3">
        <v>4</v>
      </c>
      <c r="E24" s="3" t="s">
        <v>20</v>
      </c>
      <c r="F24" s="3">
        <v>3</v>
      </c>
      <c r="G24" s="2" t="s">
        <v>40</v>
      </c>
      <c r="H24" s="2">
        <v>9</v>
      </c>
      <c r="I24" s="2">
        <v>12</v>
      </c>
      <c r="K24" s="11" t="str">
        <f t="shared" si="0"/>
        <v/>
      </c>
      <c r="L24" s="11"/>
    </row>
    <row r="25" spans="1:12" x14ac:dyDescent="0.25">
      <c r="A25">
        <v>88</v>
      </c>
      <c r="B25" s="3" t="s">
        <v>64</v>
      </c>
      <c r="C25" s="3" t="s">
        <v>65</v>
      </c>
      <c r="D25" s="3">
        <v>4</v>
      </c>
      <c r="E25" s="3" t="s">
        <v>20</v>
      </c>
      <c r="F25" s="3">
        <v>4</v>
      </c>
      <c r="G25" s="2" t="s">
        <v>43</v>
      </c>
      <c r="H25" s="2">
        <v>20</v>
      </c>
      <c r="I25" s="2">
        <v>23</v>
      </c>
      <c r="K25" s="11" t="str">
        <f t="shared" si="0"/>
        <v/>
      </c>
      <c r="L25" s="11"/>
    </row>
    <row r="26" spans="1:12" x14ac:dyDescent="0.25">
      <c r="A26">
        <v>47</v>
      </c>
      <c r="B26" s="3" t="s">
        <v>41</v>
      </c>
      <c r="C26" s="3" t="s">
        <v>42</v>
      </c>
      <c r="D26" s="3">
        <v>5</v>
      </c>
      <c r="E26" s="3" t="s">
        <v>20</v>
      </c>
      <c r="F26" s="3">
        <v>5</v>
      </c>
      <c r="G26" s="2" t="s">
        <v>34</v>
      </c>
      <c r="H26" s="2">
        <v>13</v>
      </c>
      <c r="I26" s="2">
        <v>17</v>
      </c>
      <c r="K26" s="11" t="str">
        <f t="shared" si="0"/>
        <v/>
      </c>
      <c r="L26" s="11"/>
    </row>
    <row r="27" spans="1:12" x14ac:dyDescent="0.25">
      <c r="A27">
        <v>67</v>
      </c>
      <c r="B27" s="3" t="s">
        <v>52</v>
      </c>
      <c r="C27" s="3" t="s">
        <v>53</v>
      </c>
      <c r="D27" s="3">
        <v>2</v>
      </c>
      <c r="E27" s="3" t="s">
        <v>20</v>
      </c>
      <c r="F27" s="3">
        <v>5</v>
      </c>
      <c r="G27" s="2" t="s">
        <v>37</v>
      </c>
      <c r="H27" s="2">
        <v>29</v>
      </c>
      <c r="I27" s="2" t="s">
        <v>28</v>
      </c>
      <c r="K27" s="11" t="str">
        <f t="shared" si="0"/>
        <v/>
      </c>
      <c r="L27" s="11"/>
    </row>
    <row r="28" spans="1:12" x14ac:dyDescent="0.25">
      <c r="A28">
        <v>35</v>
      </c>
      <c r="B28" s="3" t="s">
        <v>35</v>
      </c>
      <c r="C28" s="3" t="s">
        <v>36</v>
      </c>
      <c r="D28" s="3">
        <v>3</v>
      </c>
      <c r="E28" s="3" t="s">
        <v>20</v>
      </c>
      <c r="F28" s="3">
        <v>1</v>
      </c>
      <c r="G28" s="2" t="s">
        <v>31</v>
      </c>
      <c r="H28" s="2">
        <v>20</v>
      </c>
      <c r="I28" s="2">
        <v>22</v>
      </c>
      <c r="K28" s="11" t="str">
        <f t="shared" si="0"/>
        <v/>
      </c>
      <c r="L28" s="11"/>
    </row>
    <row r="29" spans="1:12" x14ac:dyDescent="0.25">
      <c r="A29">
        <v>53</v>
      </c>
      <c r="B29" s="3" t="s">
        <v>44</v>
      </c>
      <c r="C29" s="3" t="s">
        <v>45</v>
      </c>
      <c r="D29" s="3">
        <v>2</v>
      </c>
      <c r="E29" s="3" t="s">
        <v>20</v>
      </c>
      <c r="F29" s="3">
        <v>3</v>
      </c>
      <c r="G29" s="2" t="s">
        <v>34</v>
      </c>
      <c r="H29" s="2">
        <v>28</v>
      </c>
      <c r="I29" s="2" t="s">
        <v>28</v>
      </c>
      <c r="K29" s="11" t="str">
        <f t="shared" si="0"/>
        <v/>
      </c>
      <c r="L29" s="11"/>
    </row>
    <row r="30" spans="1:12" x14ac:dyDescent="0.25">
      <c r="A30">
        <v>5</v>
      </c>
      <c r="B30" s="3" t="s">
        <v>22</v>
      </c>
      <c r="C30" s="3" t="s">
        <v>23</v>
      </c>
      <c r="D30" s="3">
        <v>8</v>
      </c>
      <c r="E30" s="3" t="s">
        <v>20</v>
      </c>
      <c r="F30" s="3">
        <v>6</v>
      </c>
      <c r="G30" s="2" t="s">
        <v>24</v>
      </c>
      <c r="H30" s="2">
        <v>13</v>
      </c>
      <c r="I30" s="2">
        <v>20</v>
      </c>
      <c r="K30" s="11" t="str">
        <f t="shared" si="0"/>
        <v/>
      </c>
      <c r="L30" s="11"/>
    </row>
    <row r="31" spans="1:12" x14ac:dyDescent="0.25">
      <c r="A31">
        <v>27</v>
      </c>
      <c r="B31" s="3" t="s">
        <v>29</v>
      </c>
      <c r="C31" s="3" t="s">
        <v>30</v>
      </c>
      <c r="D31" s="3">
        <v>6</v>
      </c>
      <c r="E31" s="3" t="s">
        <v>20</v>
      </c>
      <c r="F31" s="3">
        <v>3</v>
      </c>
      <c r="G31" s="2" t="s">
        <v>31</v>
      </c>
      <c r="H31" s="2">
        <v>7</v>
      </c>
      <c r="I31" s="2">
        <v>12</v>
      </c>
      <c r="K31" s="11" t="str">
        <f t="shared" si="0"/>
        <v/>
      </c>
      <c r="L31" s="11"/>
    </row>
    <row r="32" spans="1:12" x14ac:dyDescent="0.25">
      <c r="A32">
        <v>45</v>
      </c>
      <c r="B32" s="4" t="s">
        <v>91</v>
      </c>
      <c r="C32" s="4" t="s">
        <v>92</v>
      </c>
      <c r="D32" s="4">
        <v>2</v>
      </c>
      <c r="E32" s="4" t="s">
        <v>21</v>
      </c>
      <c r="F32" s="4">
        <v>5</v>
      </c>
      <c r="G32" s="2" t="s">
        <v>34</v>
      </c>
      <c r="H32" s="2">
        <v>3</v>
      </c>
      <c r="I32" s="2" t="s">
        <v>28</v>
      </c>
      <c r="K32" s="11">
        <f>IF(F32&lt;&gt;$I$1,1,"")</f>
        <v>1</v>
      </c>
      <c r="L32" s="11"/>
    </row>
    <row r="33" spans="1:12" x14ac:dyDescent="0.25">
      <c r="A33">
        <v>86</v>
      </c>
      <c r="B33" s="4" t="s">
        <v>96</v>
      </c>
      <c r="C33" s="4" t="s">
        <v>97</v>
      </c>
      <c r="D33" s="4">
        <v>6</v>
      </c>
      <c r="E33" s="4" t="s">
        <v>21</v>
      </c>
      <c r="F33" s="4">
        <v>1</v>
      </c>
      <c r="G33" s="2" t="s">
        <v>43</v>
      </c>
      <c r="H33" s="2">
        <v>8</v>
      </c>
      <c r="I33" s="2">
        <v>13</v>
      </c>
      <c r="K33" s="11">
        <f t="shared" ref="K33:K52" si="1">IF(F33&lt;&gt;$I$1,1,"")</f>
        <v>1</v>
      </c>
      <c r="L33" s="11"/>
    </row>
    <row r="34" spans="1:12" x14ac:dyDescent="0.25">
      <c r="A34">
        <v>7</v>
      </c>
      <c r="B34" s="4" t="s">
        <v>80</v>
      </c>
      <c r="C34" s="4" t="s">
        <v>81</v>
      </c>
      <c r="D34" s="4">
        <v>5</v>
      </c>
      <c r="E34" s="4" t="s">
        <v>21</v>
      </c>
      <c r="F34" s="4">
        <v>2</v>
      </c>
      <c r="G34" s="2" t="s">
        <v>24</v>
      </c>
      <c r="H34" s="2">
        <v>24</v>
      </c>
      <c r="I34" s="2">
        <v>28</v>
      </c>
      <c r="K34" s="11">
        <f t="shared" si="1"/>
        <v>1</v>
      </c>
      <c r="L34" s="11"/>
    </row>
    <row r="35" spans="1:12" x14ac:dyDescent="0.25">
      <c r="A35">
        <v>2</v>
      </c>
      <c r="B35" s="4" t="s">
        <v>78</v>
      </c>
      <c r="C35" s="4" t="s">
        <v>79</v>
      </c>
      <c r="D35" s="4">
        <v>2</v>
      </c>
      <c r="E35" s="4" t="s">
        <v>21</v>
      </c>
      <c r="F35" s="4">
        <v>1</v>
      </c>
      <c r="G35" s="2" t="s">
        <v>24</v>
      </c>
      <c r="H35" s="2">
        <v>8</v>
      </c>
      <c r="I35" s="2" t="s">
        <v>28</v>
      </c>
      <c r="K35" s="11">
        <f t="shared" si="1"/>
        <v>1</v>
      </c>
      <c r="L35" s="11"/>
    </row>
    <row r="36" spans="1:12" x14ac:dyDescent="0.25">
      <c r="A36">
        <v>120</v>
      </c>
      <c r="B36" s="4" t="s">
        <v>109</v>
      </c>
      <c r="C36" s="4" t="s">
        <v>26</v>
      </c>
      <c r="D36" s="4">
        <v>2</v>
      </c>
      <c r="E36" s="4" t="s">
        <v>21</v>
      </c>
      <c r="F36" s="4">
        <v>7</v>
      </c>
      <c r="G36" s="2" t="s">
        <v>51</v>
      </c>
      <c r="H36" s="2">
        <v>17</v>
      </c>
      <c r="I36" s="2" t="s">
        <v>28</v>
      </c>
      <c r="K36" s="11">
        <f t="shared" si="1"/>
        <v>1</v>
      </c>
      <c r="L36" s="11"/>
    </row>
    <row r="37" spans="1:12" x14ac:dyDescent="0.25">
      <c r="A37">
        <v>101</v>
      </c>
      <c r="B37" s="4" t="s">
        <v>102</v>
      </c>
      <c r="C37" s="4" t="s">
        <v>59</v>
      </c>
      <c r="D37" s="4">
        <v>2</v>
      </c>
      <c r="E37" s="4" t="s">
        <v>21</v>
      </c>
      <c r="F37" s="4">
        <v>2</v>
      </c>
      <c r="G37" s="2" t="s">
        <v>46</v>
      </c>
      <c r="H37" s="2">
        <v>22</v>
      </c>
      <c r="I37" s="2" t="s">
        <v>28</v>
      </c>
      <c r="K37" s="11">
        <f t="shared" si="1"/>
        <v>1</v>
      </c>
      <c r="L37" s="11"/>
    </row>
    <row r="38" spans="1:12" x14ac:dyDescent="0.25">
      <c r="A38">
        <v>51</v>
      </c>
      <c r="B38" s="4" t="s">
        <v>93</v>
      </c>
      <c r="C38" s="4" t="s">
        <v>83</v>
      </c>
      <c r="D38" s="4">
        <v>2</v>
      </c>
      <c r="E38" s="4" t="s">
        <v>21</v>
      </c>
      <c r="F38" s="4">
        <v>4</v>
      </c>
      <c r="G38" s="2" t="s">
        <v>34</v>
      </c>
      <c r="H38" s="2">
        <v>25</v>
      </c>
      <c r="I38" s="2" t="s">
        <v>28</v>
      </c>
      <c r="K38" s="11">
        <f t="shared" si="1"/>
        <v>1</v>
      </c>
      <c r="L38" s="11"/>
    </row>
    <row r="39" spans="1:12" x14ac:dyDescent="0.25">
      <c r="A39">
        <v>21</v>
      </c>
      <c r="B39" s="4" t="s">
        <v>85</v>
      </c>
      <c r="C39" s="4" t="s">
        <v>83</v>
      </c>
      <c r="D39" s="4">
        <v>2</v>
      </c>
      <c r="E39" s="4" t="s">
        <v>21</v>
      </c>
      <c r="F39" s="4">
        <v>5</v>
      </c>
      <c r="G39" s="2" t="s">
        <v>27</v>
      </c>
      <c r="H39" s="2">
        <v>25</v>
      </c>
      <c r="I39" s="2" t="s">
        <v>28</v>
      </c>
      <c r="K39" s="11">
        <f t="shared" si="1"/>
        <v>1</v>
      </c>
      <c r="L39" s="11"/>
    </row>
    <row r="40" spans="1:12" x14ac:dyDescent="0.25">
      <c r="A40">
        <v>19</v>
      </c>
      <c r="B40" s="4" t="s">
        <v>84</v>
      </c>
      <c r="C40" s="4" t="s">
        <v>83</v>
      </c>
      <c r="D40" s="4">
        <v>2</v>
      </c>
      <c r="E40" s="4" t="s">
        <v>21</v>
      </c>
      <c r="F40" s="4">
        <v>7</v>
      </c>
      <c r="G40" s="2" t="s">
        <v>27</v>
      </c>
      <c r="H40" s="2">
        <v>19</v>
      </c>
      <c r="I40" s="2" t="s">
        <v>28</v>
      </c>
      <c r="K40" s="11">
        <f t="shared" si="1"/>
        <v>1</v>
      </c>
      <c r="L40" s="11"/>
    </row>
    <row r="41" spans="1:12" x14ac:dyDescent="0.25">
      <c r="A41">
        <v>52</v>
      </c>
      <c r="B41" s="4" t="s">
        <v>94</v>
      </c>
      <c r="C41" s="4" t="s">
        <v>23</v>
      </c>
      <c r="D41" s="4">
        <v>2</v>
      </c>
      <c r="E41" s="4" t="s">
        <v>21</v>
      </c>
      <c r="F41" s="4">
        <v>3</v>
      </c>
      <c r="G41" s="2" t="s">
        <v>34</v>
      </c>
      <c r="H41" s="2">
        <v>28</v>
      </c>
      <c r="I41" s="2" t="s">
        <v>28</v>
      </c>
      <c r="K41" s="11">
        <f t="shared" si="1"/>
        <v>1</v>
      </c>
      <c r="L41" s="11"/>
    </row>
    <row r="42" spans="1:12" x14ac:dyDescent="0.25">
      <c r="A42">
        <v>29</v>
      </c>
      <c r="B42" s="4" t="s">
        <v>87</v>
      </c>
      <c r="C42" s="4" t="s">
        <v>88</v>
      </c>
      <c r="D42" s="4">
        <v>2</v>
      </c>
      <c r="E42" s="4" t="s">
        <v>21</v>
      </c>
      <c r="F42" s="4">
        <v>3</v>
      </c>
      <c r="G42" s="2" t="s">
        <v>31</v>
      </c>
      <c r="H42" s="2">
        <v>10</v>
      </c>
      <c r="I42" s="2" t="s">
        <v>28</v>
      </c>
      <c r="K42" s="11">
        <f t="shared" si="1"/>
        <v>1</v>
      </c>
      <c r="L42" s="11"/>
    </row>
    <row r="43" spans="1:12" x14ac:dyDescent="0.25">
      <c r="A43">
        <v>102</v>
      </c>
      <c r="B43" s="4" t="s">
        <v>103</v>
      </c>
      <c r="C43" s="4" t="s">
        <v>26</v>
      </c>
      <c r="D43" s="4">
        <v>2</v>
      </c>
      <c r="E43" s="4" t="s">
        <v>21</v>
      </c>
      <c r="F43" s="4">
        <v>1</v>
      </c>
      <c r="G43" s="2" t="s">
        <v>46</v>
      </c>
      <c r="H43" s="2">
        <v>22</v>
      </c>
      <c r="I43" s="2" t="s">
        <v>28</v>
      </c>
      <c r="K43" s="11">
        <f t="shared" si="1"/>
        <v>1</v>
      </c>
      <c r="L43" s="11"/>
    </row>
    <row r="44" spans="1:12" x14ac:dyDescent="0.25">
      <c r="A44">
        <v>10</v>
      </c>
      <c r="B44" s="4" t="s">
        <v>82</v>
      </c>
      <c r="C44" s="4" t="s">
        <v>83</v>
      </c>
      <c r="D44" s="4">
        <v>2</v>
      </c>
      <c r="E44" s="4" t="s">
        <v>21</v>
      </c>
      <c r="F44" s="4">
        <v>6</v>
      </c>
      <c r="G44" s="2" t="s">
        <v>27</v>
      </c>
      <c r="H44" s="2">
        <v>1</v>
      </c>
      <c r="I44" s="2" t="s">
        <v>28</v>
      </c>
      <c r="K44" s="11">
        <f t="shared" si="1"/>
        <v>1</v>
      </c>
      <c r="L44" s="11"/>
    </row>
    <row r="45" spans="1:12" x14ac:dyDescent="0.25">
      <c r="A45">
        <v>65</v>
      </c>
      <c r="B45" s="4" t="s">
        <v>95</v>
      </c>
      <c r="C45" s="4" t="s">
        <v>61</v>
      </c>
      <c r="D45" s="4">
        <v>2</v>
      </c>
      <c r="E45" s="4" t="s">
        <v>21</v>
      </c>
      <c r="F45" s="4">
        <v>4</v>
      </c>
      <c r="G45" s="2" t="s">
        <v>37</v>
      </c>
      <c r="H45" s="2">
        <v>27</v>
      </c>
      <c r="I45" s="2" t="s">
        <v>28</v>
      </c>
      <c r="K45" s="11">
        <f t="shared" si="1"/>
        <v>1</v>
      </c>
      <c r="L45" s="11"/>
    </row>
    <row r="46" spans="1:12" x14ac:dyDescent="0.25">
      <c r="A46">
        <v>97</v>
      </c>
      <c r="B46" s="4" t="s">
        <v>100</v>
      </c>
      <c r="C46" s="4" t="s">
        <v>101</v>
      </c>
      <c r="D46" s="4">
        <v>5</v>
      </c>
      <c r="E46" s="4" t="s">
        <v>21</v>
      </c>
      <c r="F46" s="4">
        <v>5</v>
      </c>
      <c r="G46" s="2" t="s">
        <v>46</v>
      </c>
      <c r="H46" s="2">
        <v>9</v>
      </c>
      <c r="I46" s="2">
        <v>13</v>
      </c>
      <c r="K46" s="11">
        <f t="shared" si="1"/>
        <v>1</v>
      </c>
      <c r="L46" s="11"/>
    </row>
    <row r="47" spans="1:12" x14ac:dyDescent="0.25">
      <c r="A47">
        <v>103</v>
      </c>
      <c r="B47" s="4" t="s">
        <v>104</v>
      </c>
      <c r="C47" s="4" t="s">
        <v>105</v>
      </c>
      <c r="D47" s="4">
        <v>2</v>
      </c>
      <c r="E47" s="4" t="s">
        <v>21</v>
      </c>
      <c r="F47" s="4">
        <v>2</v>
      </c>
      <c r="G47" s="2" t="s">
        <v>49</v>
      </c>
      <c r="H47" s="2">
        <v>1</v>
      </c>
      <c r="I47" s="2" t="s">
        <v>28</v>
      </c>
      <c r="K47" s="11">
        <f t="shared" si="1"/>
        <v>1</v>
      </c>
      <c r="L47" s="11"/>
    </row>
    <row r="48" spans="1:12" x14ac:dyDescent="0.25">
      <c r="A48">
        <v>26</v>
      </c>
      <c r="B48" s="4" t="s">
        <v>86</v>
      </c>
      <c r="C48" s="4" t="s">
        <v>26</v>
      </c>
      <c r="D48" s="4">
        <v>2</v>
      </c>
      <c r="E48" s="4" t="s">
        <v>21</v>
      </c>
      <c r="F48" s="4">
        <v>6</v>
      </c>
      <c r="G48" s="2" t="s">
        <v>31</v>
      </c>
      <c r="H48" s="2">
        <v>5</v>
      </c>
      <c r="I48" s="2" t="s">
        <v>28</v>
      </c>
      <c r="K48" s="11">
        <f t="shared" si="1"/>
        <v>1</v>
      </c>
      <c r="L48" s="11"/>
    </row>
    <row r="49" spans="1:13" x14ac:dyDescent="0.25">
      <c r="A49">
        <v>90</v>
      </c>
      <c r="B49" s="4" t="s">
        <v>98</v>
      </c>
      <c r="C49" s="4" t="s">
        <v>99</v>
      </c>
      <c r="D49" s="4">
        <v>5</v>
      </c>
      <c r="E49" s="4" t="s">
        <v>21</v>
      </c>
      <c r="F49" s="4">
        <v>3</v>
      </c>
      <c r="G49" s="2" t="s">
        <v>43</v>
      </c>
      <c r="H49" s="2">
        <v>25</v>
      </c>
      <c r="I49" s="2">
        <v>29</v>
      </c>
      <c r="K49" s="11">
        <f t="shared" si="1"/>
        <v>1</v>
      </c>
      <c r="L49" s="11"/>
    </row>
    <row r="50" spans="1:13" x14ac:dyDescent="0.25">
      <c r="A50">
        <v>105</v>
      </c>
      <c r="B50" s="4" t="s">
        <v>106</v>
      </c>
      <c r="C50" s="4" t="s">
        <v>59</v>
      </c>
      <c r="D50" s="4">
        <v>6</v>
      </c>
      <c r="E50" s="4" t="s">
        <v>21</v>
      </c>
      <c r="F50" s="4">
        <v>7</v>
      </c>
      <c r="G50" s="2" t="s">
        <v>49</v>
      </c>
      <c r="H50" s="2">
        <v>3</v>
      </c>
      <c r="I50" s="2">
        <v>8</v>
      </c>
      <c r="K50" s="11">
        <f t="shared" si="1"/>
        <v>1</v>
      </c>
      <c r="L50" s="11"/>
    </row>
    <row r="51" spans="1:13" x14ac:dyDescent="0.25">
      <c r="A51">
        <v>115</v>
      </c>
      <c r="B51" s="4" t="s">
        <v>107</v>
      </c>
      <c r="C51" s="4" t="s">
        <v>108</v>
      </c>
      <c r="D51" s="4">
        <v>6</v>
      </c>
      <c r="E51" s="4" t="s">
        <v>21</v>
      </c>
      <c r="F51" s="4">
        <v>6</v>
      </c>
      <c r="G51" s="2" t="s">
        <v>51</v>
      </c>
      <c r="H51" s="2">
        <v>3</v>
      </c>
      <c r="I51" s="2">
        <v>8</v>
      </c>
      <c r="K51" s="11">
        <f t="shared" si="1"/>
        <v>1</v>
      </c>
      <c r="L51" s="11"/>
    </row>
    <row r="52" spans="1:13" x14ac:dyDescent="0.25">
      <c r="A52">
        <v>31</v>
      </c>
      <c r="B52" s="4" t="s">
        <v>89</v>
      </c>
      <c r="C52" s="4" t="s">
        <v>90</v>
      </c>
      <c r="D52" s="4">
        <v>5</v>
      </c>
      <c r="E52" s="4" t="s">
        <v>21</v>
      </c>
      <c r="F52" s="4">
        <v>4</v>
      </c>
      <c r="G52" s="2" t="s">
        <v>31</v>
      </c>
      <c r="H52" s="2">
        <v>14</v>
      </c>
      <c r="I52" s="2">
        <v>18</v>
      </c>
      <c r="K52" s="11">
        <f t="shared" si="1"/>
        <v>1</v>
      </c>
      <c r="L52" s="11"/>
    </row>
    <row r="53" spans="1:13" x14ac:dyDescent="0.25">
      <c r="A53">
        <v>34</v>
      </c>
      <c r="B53" s="5" t="s">
        <v>117</v>
      </c>
      <c r="C53" s="5" t="s">
        <v>61</v>
      </c>
      <c r="D53" s="5">
        <v>2</v>
      </c>
      <c r="E53" s="5" t="s">
        <v>111</v>
      </c>
      <c r="F53" s="5" t="s">
        <v>28</v>
      </c>
      <c r="G53" s="2" t="s">
        <v>31</v>
      </c>
      <c r="H53" s="2">
        <v>18</v>
      </c>
      <c r="I53" s="2" t="s">
        <v>28</v>
      </c>
      <c r="K53" s="12"/>
      <c r="L53" s="12"/>
      <c r="M53" t="str">
        <f>IF(K53=1,MAX($M$52:M52)+1,"")</f>
        <v/>
      </c>
    </row>
    <row r="54" spans="1:13" x14ac:dyDescent="0.25">
      <c r="A54">
        <v>109</v>
      </c>
      <c r="B54" s="5" t="s">
        <v>130</v>
      </c>
      <c r="C54" s="5" t="s">
        <v>131</v>
      </c>
      <c r="D54" s="5">
        <v>5</v>
      </c>
      <c r="E54" s="5" t="s">
        <v>111</v>
      </c>
      <c r="F54" s="5" t="s">
        <v>28</v>
      </c>
      <c r="G54" s="2" t="s">
        <v>49</v>
      </c>
      <c r="H54" s="2">
        <v>10</v>
      </c>
      <c r="I54" s="2">
        <v>14</v>
      </c>
      <c r="K54" s="12"/>
      <c r="L54" s="12"/>
      <c r="M54" t="str">
        <f>IF(K54=1,MAX($M$52:M53)+1,"")</f>
        <v/>
      </c>
    </row>
    <row r="55" spans="1:13" x14ac:dyDescent="0.25">
      <c r="A55">
        <v>77</v>
      </c>
      <c r="B55" s="5" t="s">
        <v>133</v>
      </c>
      <c r="C55" s="5" t="s">
        <v>70</v>
      </c>
      <c r="D55" s="5">
        <v>2</v>
      </c>
      <c r="E55" s="5" t="s">
        <v>111</v>
      </c>
      <c r="F55" s="5" t="s">
        <v>28</v>
      </c>
      <c r="G55" s="2" t="s">
        <v>40</v>
      </c>
      <c r="H55" s="2">
        <v>20</v>
      </c>
      <c r="I55" s="2" t="s">
        <v>28</v>
      </c>
      <c r="K55" s="12"/>
      <c r="L55" s="12"/>
      <c r="M55" t="str">
        <f>IF(K55=1,MAX($M$52:M54)+1,"")</f>
        <v/>
      </c>
    </row>
    <row r="56" spans="1:13" x14ac:dyDescent="0.25">
      <c r="A56">
        <v>94</v>
      </c>
      <c r="B56" s="5" t="s">
        <v>136</v>
      </c>
      <c r="C56" s="5" t="s">
        <v>137</v>
      </c>
      <c r="D56" s="5">
        <v>2</v>
      </c>
      <c r="E56" s="5" t="s">
        <v>111</v>
      </c>
      <c r="F56" s="5" t="s">
        <v>28</v>
      </c>
      <c r="G56" s="2" t="s">
        <v>46</v>
      </c>
      <c r="H56" s="2">
        <v>7</v>
      </c>
      <c r="I56" s="2" t="s">
        <v>28</v>
      </c>
      <c r="K56" s="12"/>
      <c r="L56" s="12"/>
      <c r="M56" t="str">
        <f>IF(K56=1,MAX($M$52:M55)+1,"")</f>
        <v/>
      </c>
    </row>
    <row r="57" spans="1:13" x14ac:dyDescent="0.25">
      <c r="A57">
        <v>28</v>
      </c>
      <c r="B57" s="5" t="s">
        <v>149</v>
      </c>
      <c r="C57" s="5" t="s">
        <v>42</v>
      </c>
      <c r="D57" s="5">
        <v>2</v>
      </c>
      <c r="E57" s="5" t="s">
        <v>111</v>
      </c>
      <c r="F57" s="5" t="s">
        <v>28</v>
      </c>
      <c r="G57" s="2" t="s">
        <v>31</v>
      </c>
      <c r="H57" s="2">
        <v>7</v>
      </c>
      <c r="I57" s="2" t="s">
        <v>28</v>
      </c>
      <c r="K57" s="12"/>
      <c r="L57" s="12"/>
      <c r="M57" t="str">
        <f>IF(K57=1,MAX($M$52:M56)+1,"")</f>
        <v/>
      </c>
    </row>
    <row r="58" spans="1:13" x14ac:dyDescent="0.25">
      <c r="A58">
        <v>8</v>
      </c>
      <c r="B58" s="5" t="s">
        <v>112</v>
      </c>
      <c r="C58" s="5" t="s">
        <v>79</v>
      </c>
      <c r="D58" s="5">
        <v>2</v>
      </c>
      <c r="E58" s="5" t="s">
        <v>111</v>
      </c>
      <c r="F58" s="5" t="s">
        <v>28</v>
      </c>
      <c r="G58" s="2" t="s">
        <v>24</v>
      </c>
      <c r="H58" s="2">
        <v>30</v>
      </c>
      <c r="I58" s="2" t="s">
        <v>28</v>
      </c>
      <c r="K58" s="12"/>
      <c r="L58" s="12"/>
      <c r="M58" t="str">
        <f>IF(K58=1,MAX($M$52:M57)+1,"")</f>
        <v/>
      </c>
    </row>
    <row r="59" spans="1:13" x14ac:dyDescent="0.25">
      <c r="A59">
        <v>56</v>
      </c>
      <c r="B59" s="5" t="s">
        <v>121</v>
      </c>
      <c r="C59" s="5" t="s">
        <v>39</v>
      </c>
      <c r="D59" s="5">
        <v>5</v>
      </c>
      <c r="E59" s="5" t="s">
        <v>111</v>
      </c>
      <c r="F59" s="5" t="s">
        <v>28</v>
      </c>
      <c r="G59" s="2" t="s">
        <v>37</v>
      </c>
      <c r="H59" s="2">
        <v>1</v>
      </c>
      <c r="I59" s="2">
        <v>5</v>
      </c>
      <c r="K59" s="12"/>
      <c r="L59" s="12"/>
      <c r="M59" t="str">
        <f>IF(K59=1,MAX($M$52:M58)+1,"")</f>
        <v/>
      </c>
    </row>
    <row r="60" spans="1:13" x14ac:dyDescent="0.25">
      <c r="A60">
        <v>30</v>
      </c>
      <c r="B60" s="5" t="s">
        <v>116</v>
      </c>
      <c r="C60" s="5" t="s">
        <v>90</v>
      </c>
      <c r="D60" s="5">
        <v>2</v>
      </c>
      <c r="E60" s="5" t="s">
        <v>111</v>
      </c>
      <c r="F60" s="5" t="s">
        <v>28</v>
      </c>
      <c r="G60" s="2" t="s">
        <v>31</v>
      </c>
      <c r="H60" s="2">
        <v>12</v>
      </c>
      <c r="I60" s="2" t="s">
        <v>28</v>
      </c>
      <c r="K60" s="12"/>
      <c r="L60" s="12"/>
      <c r="M60" t="str">
        <f>IF(K60=1,MAX($M$52:M59)+1,"")</f>
        <v/>
      </c>
    </row>
    <row r="61" spans="1:13" x14ac:dyDescent="0.25">
      <c r="A61">
        <v>107</v>
      </c>
      <c r="B61" s="5" t="s">
        <v>129</v>
      </c>
      <c r="C61" s="5" t="s">
        <v>45</v>
      </c>
      <c r="D61" s="5">
        <v>2</v>
      </c>
      <c r="E61" s="5" t="s">
        <v>111</v>
      </c>
      <c r="F61" s="5" t="s">
        <v>28</v>
      </c>
      <c r="G61" s="2" t="s">
        <v>49</v>
      </c>
      <c r="H61" s="2">
        <v>5</v>
      </c>
      <c r="I61" s="2" t="s">
        <v>28</v>
      </c>
      <c r="K61" s="12"/>
      <c r="L61" s="12"/>
      <c r="M61" t="str">
        <f>IF(K61=1,MAX($M$52:M60)+1,"")</f>
        <v/>
      </c>
    </row>
    <row r="62" spans="1:13" x14ac:dyDescent="0.25">
      <c r="A62">
        <v>81</v>
      </c>
      <c r="B62" s="5" t="s">
        <v>125</v>
      </c>
      <c r="C62" s="5" t="s">
        <v>126</v>
      </c>
      <c r="D62" s="5">
        <v>2</v>
      </c>
      <c r="E62" s="5" t="s">
        <v>111</v>
      </c>
      <c r="F62" s="5" t="s">
        <v>28</v>
      </c>
      <c r="G62" s="2" t="s">
        <v>43</v>
      </c>
      <c r="H62" s="2">
        <v>1</v>
      </c>
      <c r="I62" s="2" t="s">
        <v>28</v>
      </c>
      <c r="K62" s="12"/>
      <c r="L62" s="12"/>
      <c r="M62" t="str">
        <f>IF(K62=1,MAX($M$52:M61)+1,"")</f>
        <v/>
      </c>
    </row>
    <row r="63" spans="1:13" x14ac:dyDescent="0.25">
      <c r="A63">
        <v>46</v>
      </c>
      <c r="B63" s="5" t="s">
        <v>119</v>
      </c>
      <c r="C63" s="5" t="s">
        <v>120</v>
      </c>
      <c r="D63" s="5">
        <v>7</v>
      </c>
      <c r="E63" s="5" t="s">
        <v>111</v>
      </c>
      <c r="F63" s="5" t="s">
        <v>28</v>
      </c>
      <c r="G63" s="2" t="s">
        <v>34</v>
      </c>
      <c r="H63" s="2">
        <v>5</v>
      </c>
      <c r="I63" s="2">
        <v>11</v>
      </c>
      <c r="K63" s="12"/>
      <c r="L63" s="12"/>
      <c r="M63" t="str">
        <f>IF(K63=1,MAX($M$52:M62)+1,"")</f>
        <v/>
      </c>
    </row>
    <row r="64" spans="1:13" x14ac:dyDescent="0.25">
      <c r="A64">
        <v>4</v>
      </c>
      <c r="B64" s="5" t="s">
        <v>110</v>
      </c>
      <c r="C64" s="5" t="s">
        <v>79</v>
      </c>
      <c r="D64" s="5">
        <v>6</v>
      </c>
      <c r="E64" s="5" t="s">
        <v>111</v>
      </c>
      <c r="F64" s="5" t="s">
        <v>28</v>
      </c>
      <c r="G64" s="2" t="s">
        <v>24</v>
      </c>
      <c r="H64" s="2">
        <v>12</v>
      </c>
      <c r="I64" s="2">
        <v>17</v>
      </c>
      <c r="K64" s="12"/>
      <c r="L64" s="12"/>
      <c r="M64" t="str">
        <f>IF(K64=1,MAX($M$52:M63)+1,"")</f>
        <v/>
      </c>
    </row>
    <row r="65" spans="1:13" x14ac:dyDescent="0.25">
      <c r="A65">
        <v>61</v>
      </c>
      <c r="B65" s="5" t="s">
        <v>122</v>
      </c>
      <c r="C65" s="5" t="s">
        <v>53</v>
      </c>
      <c r="D65" s="5">
        <v>14</v>
      </c>
      <c r="E65" s="5" t="s">
        <v>111</v>
      </c>
      <c r="F65" s="5" t="s">
        <v>28</v>
      </c>
      <c r="G65" s="2" t="s">
        <v>37</v>
      </c>
      <c r="H65" s="2">
        <v>12</v>
      </c>
      <c r="I65" s="2">
        <v>25</v>
      </c>
      <c r="K65" s="12"/>
      <c r="L65" s="12"/>
      <c r="M65" t="str">
        <f>IF(K65=1,MAX($M$52:M64)+1,"")</f>
        <v/>
      </c>
    </row>
    <row r="66" spans="1:13" x14ac:dyDescent="0.25">
      <c r="A66">
        <v>37</v>
      </c>
      <c r="B66" s="5" t="s">
        <v>118</v>
      </c>
      <c r="C66" s="5" t="s">
        <v>33</v>
      </c>
      <c r="D66" s="5">
        <v>5</v>
      </c>
      <c r="E66" s="5" t="s">
        <v>111</v>
      </c>
      <c r="F66" s="5" t="s">
        <v>28</v>
      </c>
      <c r="G66" s="2" t="s">
        <v>31</v>
      </c>
      <c r="H66" s="2">
        <v>22</v>
      </c>
      <c r="I66" s="2">
        <v>26</v>
      </c>
      <c r="K66" s="12"/>
      <c r="L66" s="12"/>
      <c r="M66" t="str">
        <f>IF(K66=1,MAX($M$52:M65)+1,"")</f>
        <v/>
      </c>
    </row>
    <row r="67" spans="1:13" x14ac:dyDescent="0.25">
      <c r="A67">
        <v>68</v>
      </c>
      <c r="B67" s="5" t="s">
        <v>123</v>
      </c>
      <c r="C67" s="5" t="s">
        <v>53</v>
      </c>
      <c r="D67" s="5">
        <v>7</v>
      </c>
      <c r="E67" s="5" t="s">
        <v>111</v>
      </c>
      <c r="F67" s="5" t="s">
        <v>28</v>
      </c>
      <c r="G67" s="2" t="s">
        <v>40</v>
      </c>
      <c r="H67" s="2">
        <v>1</v>
      </c>
      <c r="I67" s="2">
        <v>7</v>
      </c>
      <c r="K67" s="12"/>
      <c r="L67" s="12"/>
      <c r="M67" t="str">
        <f>IF(K67=1,MAX($M$52:M66)+1,"")</f>
        <v/>
      </c>
    </row>
    <row r="68" spans="1:13" x14ac:dyDescent="0.25">
      <c r="A68">
        <v>16</v>
      </c>
      <c r="B68" s="5" t="s">
        <v>114</v>
      </c>
      <c r="C68" s="5" t="s">
        <v>115</v>
      </c>
      <c r="D68" s="5">
        <v>3</v>
      </c>
      <c r="E68" s="5" t="s">
        <v>111</v>
      </c>
      <c r="F68" s="5" t="s">
        <v>28</v>
      </c>
      <c r="G68" s="2" t="s">
        <v>27</v>
      </c>
      <c r="H68" s="2">
        <v>14</v>
      </c>
      <c r="I68" s="2">
        <v>16</v>
      </c>
      <c r="K68" s="12"/>
      <c r="L68" s="12"/>
      <c r="M68" t="str">
        <f>IF(K68=1,MAX($M$52:M67)+1,"")</f>
        <v/>
      </c>
    </row>
    <row r="69" spans="1:13" x14ac:dyDescent="0.25">
      <c r="A69">
        <v>99</v>
      </c>
      <c r="B69" s="5" t="s">
        <v>128</v>
      </c>
      <c r="C69" s="5" t="s">
        <v>74</v>
      </c>
      <c r="D69" s="5">
        <v>6</v>
      </c>
      <c r="E69" s="5" t="s">
        <v>111</v>
      </c>
      <c r="F69" s="5" t="s">
        <v>28</v>
      </c>
      <c r="G69" s="2" t="s">
        <v>46</v>
      </c>
      <c r="H69" s="2">
        <v>15</v>
      </c>
      <c r="I69" s="2">
        <v>20</v>
      </c>
      <c r="K69" s="12"/>
      <c r="L69" s="12"/>
      <c r="M69" t="str">
        <f>IF(K69=1,MAX($M$52:M68)+1,"")</f>
        <v/>
      </c>
    </row>
    <row r="70" spans="1:13" x14ac:dyDescent="0.25">
      <c r="A70">
        <v>117</v>
      </c>
      <c r="B70" s="5" t="s">
        <v>134</v>
      </c>
      <c r="C70" s="5" t="s">
        <v>135</v>
      </c>
      <c r="D70" s="5">
        <v>6</v>
      </c>
      <c r="E70" s="5" t="s">
        <v>111</v>
      </c>
      <c r="F70" s="5" t="s">
        <v>28</v>
      </c>
      <c r="G70" s="2" t="s">
        <v>51</v>
      </c>
      <c r="H70" s="2">
        <v>10</v>
      </c>
      <c r="I70" s="2">
        <v>15</v>
      </c>
      <c r="K70" s="12"/>
      <c r="L70" s="12"/>
      <c r="M70" t="str">
        <f>IF(K70=1,MAX($M$52:M69)+1,"")</f>
        <v/>
      </c>
    </row>
    <row r="71" spans="1:13" x14ac:dyDescent="0.25">
      <c r="A71">
        <v>80</v>
      </c>
      <c r="B71" s="5" t="s">
        <v>124</v>
      </c>
      <c r="C71" s="5" t="s">
        <v>53</v>
      </c>
      <c r="D71" s="5">
        <v>3</v>
      </c>
      <c r="E71" s="5" t="s">
        <v>111</v>
      </c>
      <c r="F71" s="5" t="s">
        <v>28</v>
      </c>
      <c r="G71" s="2" t="s">
        <v>40</v>
      </c>
      <c r="H71" s="2">
        <v>26</v>
      </c>
      <c r="I71" s="2">
        <v>28</v>
      </c>
      <c r="K71" s="12"/>
      <c r="L71" s="12"/>
      <c r="M71" t="str">
        <f>IF(K71=1,MAX($M$52:M70)+1,"")</f>
        <v/>
      </c>
    </row>
    <row r="72" spans="1:13" x14ac:dyDescent="0.25">
      <c r="A72">
        <v>11</v>
      </c>
      <c r="B72" s="5" t="s">
        <v>113</v>
      </c>
      <c r="C72" s="5" t="s">
        <v>23</v>
      </c>
      <c r="D72" s="5">
        <v>2</v>
      </c>
      <c r="E72" s="5" t="s">
        <v>111</v>
      </c>
      <c r="F72" s="5" t="s">
        <v>28</v>
      </c>
      <c r="G72" s="2" t="s">
        <v>27</v>
      </c>
      <c r="H72" s="2">
        <v>3</v>
      </c>
      <c r="I72" s="2" t="s">
        <v>28</v>
      </c>
      <c r="K72" s="12"/>
      <c r="L72" s="12"/>
      <c r="M72" t="str">
        <f>IF(K72=1,MAX($M$52:M71)+1,"")</f>
        <v/>
      </c>
    </row>
    <row r="73" spans="1:13" x14ac:dyDescent="0.25">
      <c r="A73">
        <v>112</v>
      </c>
      <c r="B73" s="5" t="s">
        <v>132</v>
      </c>
      <c r="C73" s="5" t="s">
        <v>63</v>
      </c>
      <c r="D73" s="5">
        <v>6</v>
      </c>
      <c r="E73" s="5" t="s">
        <v>111</v>
      </c>
      <c r="F73" s="5" t="s">
        <v>28</v>
      </c>
      <c r="G73" s="2" t="s">
        <v>49</v>
      </c>
      <c r="H73" s="2">
        <v>25</v>
      </c>
      <c r="I73" s="2">
        <v>30</v>
      </c>
      <c r="K73" s="12"/>
      <c r="L73" s="12"/>
      <c r="M73" t="str">
        <f>IF(K73=1,MAX($M$52:M72)+1,"")</f>
        <v/>
      </c>
    </row>
    <row r="74" spans="1:13" x14ac:dyDescent="0.25">
      <c r="A74">
        <v>71</v>
      </c>
      <c r="B74" s="6" t="s">
        <v>165</v>
      </c>
      <c r="C74" s="6" t="s">
        <v>88</v>
      </c>
      <c r="D74" s="6">
        <v>2</v>
      </c>
      <c r="E74" s="6" t="s">
        <v>138</v>
      </c>
      <c r="F74" s="6" t="s">
        <v>28</v>
      </c>
      <c r="G74" s="2" t="s">
        <v>40</v>
      </c>
      <c r="H74" s="2">
        <v>5</v>
      </c>
      <c r="I74" s="2" t="s">
        <v>28</v>
      </c>
      <c r="K74" s="12"/>
      <c r="L74" s="12"/>
      <c r="M74" t="str">
        <f>IF(K74=1,MAX($M$52:M73)+1,"")</f>
        <v/>
      </c>
    </row>
    <row r="75" spans="1:13" x14ac:dyDescent="0.25">
      <c r="A75">
        <v>3</v>
      </c>
      <c r="B75" s="6" t="s">
        <v>139</v>
      </c>
      <c r="C75" s="6" t="s">
        <v>140</v>
      </c>
      <c r="D75" s="6">
        <v>2</v>
      </c>
      <c r="E75" s="6" t="s">
        <v>138</v>
      </c>
      <c r="F75" s="6" t="s">
        <v>28</v>
      </c>
      <c r="G75" s="2" t="s">
        <v>24</v>
      </c>
      <c r="H75" s="2">
        <v>8</v>
      </c>
      <c r="I75" s="2" t="s">
        <v>28</v>
      </c>
      <c r="K75" s="12"/>
      <c r="L75" s="12"/>
      <c r="M75" t="str">
        <f>IF(K75=1,MAX($M$52:M74)+1,"")</f>
        <v/>
      </c>
    </row>
    <row r="76" spans="1:13" x14ac:dyDescent="0.25">
      <c r="A76">
        <v>9</v>
      </c>
      <c r="B76" s="6" t="s">
        <v>141</v>
      </c>
      <c r="C76" s="6" t="s">
        <v>142</v>
      </c>
      <c r="D76" s="6">
        <v>2</v>
      </c>
      <c r="E76" s="6" t="s">
        <v>138</v>
      </c>
      <c r="F76" s="6" t="s">
        <v>28</v>
      </c>
      <c r="G76" s="2" t="s">
        <v>27</v>
      </c>
      <c r="H76" s="2">
        <v>1</v>
      </c>
      <c r="I76" s="2" t="s">
        <v>28</v>
      </c>
      <c r="K76" s="12"/>
      <c r="L76" s="12"/>
      <c r="M76" t="str">
        <f>IF(K76=1,MAX($M$52:M75)+1,"")</f>
        <v/>
      </c>
    </row>
    <row r="77" spans="1:13" x14ac:dyDescent="0.25">
      <c r="A77">
        <v>54</v>
      </c>
      <c r="B77" s="6" t="s">
        <v>158</v>
      </c>
      <c r="C77" s="6" t="s">
        <v>83</v>
      </c>
      <c r="D77" s="6">
        <v>2</v>
      </c>
      <c r="E77" s="6" t="s">
        <v>138</v>
      </c>
      <c r="F77" s="6" t="s">
        <v>28</v>
      </c>
      <c r="G77" s="2" t="s">
        <v>34</v>
      </c>
      <c r="H77" s="2">
        <v>30</v>
      </c>
      <c r="I77" s="2" t="s">
        <v>28</v>
      </c>
      <c r="K77" s="12"/>
      <c r="L77" s="12"/>
      <c r="M77" t="str">
        <f>IF(K77=1,MAX($M$52:M76)+1,"")</f>
        <v/>
      </c>
    </row>
    <row r="78" spans="1:13" x14ac:dyDescent="0.25">
      <c r="A78">
        <v>87</v>
      </c>
      <c r="B78" s="6" t="s">
        <v>127</v>
      </c>
      <c r="C78" s="6" t="s">
        <v>63</v>
      </c>
      <c r="D78" s="6">
        <v>4</v>
      </c>
      <c r="E78" s="6" t="s">
        <v>138</v>
      </c>
      <c r="F78" s="6" t="s">
        <v>28</v>
      </c>
      <c r="G78" s="2" t="s">
        <v>43</v>
      </c>
      <c r="H78" s="2">
        <v>15</v>
      </c>
      <c r="I78" s="2">
        <v>18</v>
      </c>
      <c r="K78" s="12"/>
      <c r="L78" s="12"/>
      <c r="M78" t="str">
        <f>IF(K78=1,MAX($M$52:M77)+1,"")</f>
        <v/>
      </c>
    </row>
    <row r="79" spans="1:13" x14ac:dyDescent="0.25">
      <c r="A79">
        <v>74</v>
      </c>
      <c r="B79" s="6" t="s">
        <v>168</v>
      </c>
      <c r="C79" s="6" t="s">
        <v>70</v>
      </c>
      <c r="D79" s="6">
        <v>2</v>
      </c>
      <c r="E79" s="6" t="s">
        <v>138</v>
      </c>
      <c r="F79" s="6" t="s">
        <v>28</v>
      </c>
      <c r="G79" s="2" t="s">
        <v>40</v>
      </c>
      <c r="H79" s="2">
        <v>10</v>
      </c>
      <c r="I79" s="2" t="s">
        <v>28</v>
      </c>
      <c r="K79" s="12"/>
      <c r="L79" s="12"/>
      <c r="M79" t="str">
        <f>IF(K79=1,MAX($M$52:M78)+1,"")</f>
        <v/>
      </c>
    </row>
    <row r="80" spans="1:13" x14ac:dyDescent="0.25">
      <c r="A80">
        <v>22</v>
      </c>
      <c r="B80" s="6" t="s">
        <v>147</v>
      </c>
      <c r="C80" s="6" t="s">
        <v>83</v>
      </c>
      <c r="D80" s="6">
        <v>2</v>
      </c>
      <c r="E80" s="6" t="s">
        <v>138</v>
      </c>
      <c r="F80" s="6" t="s">
        <v>28</v>
      </c>
      <c r="G80" s="2" t="s">
        <v>27</v>
      </c>
      <c r="H80" s="2">
        <v>28</v>
      </c>
      <c r="I80" s="2" t="s">
        <v>28</v>
      </c>
      <c r="K80" s="12"/>
      <c r="L80" s="12"/>
      <c r="M80" t="str">
        <f>IF(K80=1,MAX($M$52:M79)+1,"")</f>
        <v/>
      </c>
    </row>
    <row r="81" spans="1:13" x14ac:dyDescent="0.25">
      <c r="A81">
        <v>40</v>
      </c>
      <c r="B81" s="6" t="s">
        <v>153</v>
      </c>
      <c r="C81" s="6" t="s">
        <v>83</v>
      </c>
      <c r="D81" s="6">
        <v>2</v>
      </c>
      <c r="E81" s="6" t="s">
        <v>138</v>
      </c>
      <c r="F81" s="6" t="s">
        <v>28</v>
      </c>
      <c r="G81" s="2" t="s">
        <v>31</v>
      </c>
      <c r="H81" s="2">
        <v>31</v>
      </c>
      <c r="I81" s="2" t="s">
        <v>28</v>
      </c>
      <c r="K81" s="12"/>
      <c r="L81" s="12"/>
      <c r="M81" t="str">
        <f>IF(K81=1,MAX($M$52:M80)+1,"")</f>
        <v/>
      </c>
    </row>
    <row r="82" spans="1:13" x14ac:dyDescent="0.25">
      <c r="A82">
        <v>96</v>
      </c>
      <c r="B82" s="6" t="s">
        <v>175</v>
      </c>
      <c r="C82" s="6" t="s">
        <v>26</v>
      </c>
      <c r="D82" s="6">
        <v>3</v>
      </c>
      <c r="E82" s="6" t="s">
        <v>138</v>
      </c>
      <c r="F82" s="6" t="s">
        <v>28</v>
      </c>
      <c r="G82" s="2" t="s">
        <v>46</v>
      </c>
      <c r="H82" s="2">
        <v>9</v>
      </c>
      <c r="I82" s="2">
        <v>11</v>
      </c>
      <c r="K82" s="12"/>
      <c r="L82" s="12"/>
      <c r="M82" t="str">
        <f>IF(K82=1,MAX($M$52:M81)+1,"")</f>
        <v/>
      </c>
    </row>
    <row r="83" spans="1:13" x14ac:dyDescent="0.25">
      <c r="A83">
        <v>42</v>
      </c>
      <c r="B83" s="6" t="s">
        <v>154</v>
      </c>
      <c r="C83" s="6" t="s">
        <v>101</v>
      </c>
      <c r="D83" s="6">
        <v>2</v>
      </c>
      <c r="E83" s="6" t="s">
        <v>138</v>
      </c>
      <c r="F83" s="6" t="s">
        <v>28</v>
      </c>
      <c r="G83" s="2" t="s">
        <v>34</v>
      </c>
      <c r="H83" s="2">
        <v>1</v>
      </c>
      <c r="I83" s="2" t="s">
        <v>28</v>
      </c>
      <c r="K83" s="12"/>
      <c r="L83" s="12"/>
      <c r="M83" t="str">
        <f>IF(K83=1,MAX($M$52:M82)+1,"")</f>
        <v/>
      </c>
    </row>
    <row r="84" spans="1:13" x14ac:dyDescent="0.25">
      <c r="A84">
        <v>85</v>
      </c>
      <c r="B84" s="6" t="s">
        <v>170</v>
      </c>
      <c r="C84" s="6" t="s">
        <v>61</v>
      </c>
      <c r="D84" s="6">
        <v>2</v>
      </c>
      <c r="E84" s="6" t="s">
        <v>138</v>
      </c>
      <c r="F84" s="6" t="s">
        <v>28</v>
      </c>
      <c r="G84" s="2" t="s">
        <v>43</v>
      </c>
      <c r="H84" s="2">
        <v>6</v>
      </c>
      <c r="I84" s="2" t="s">
        <v>28</v>
      </c>
      <c r="K84" s="12"/>
      <c r="L84" s="12"/>
      <c r="M84" t="str">
        <f>IF(K84=1,MAX($M$52:M83)+1,"")</f>
        <v/>
      </c>
    </row>
    <row r="85" spans="1:13" x14ac:dyDescent="0.25">
      <c r="A85">
        <v>17</v>
      </c>
      <c r="B85" s="6" t="s">
        <v>143</v>
      </c>
      <c r="C85" s="6" t="s">
        <v>144</v>
      </c>
      <c r="D85" s="6">
        <v>2</v>
      </c>
      <c r="E85" s="6" t="s">
        <v>138</v>
      </c>
      <c r="F85" s="6" t="s">
        <v>28</v>
      </c>
      <c r="G85" s="2" t="s">
        <v>27</v>
      </c>
      <c r="H85" s="2">
        <v>16</v>
      </c>
      <c r="I85" s="2" t="s">
        <v>28</v>
      </c>
      <c r="K85" s="12"/>
      <c r="L85" s="12"/>
      <c r="M85" t="str">
        <f>IF(K85=1,MAX($M$52:M84)+1,"")</f>
        <v/>
      </c>
    </row>
    <row r="86" spans="1:13" x14ac:dyDescent="0.25">
      <c r="A86">
        <v>25</v>
      </c>
      <c r="B86" s="6" t="s">
        <v>148</v>
      </c>
      <c r="C86" s="6" t="s">
        <v>79</v>
      </c>
      <c r="D86" s="6">
        <v>5</v>
      </c>
      <c r="E86" s="6" t="s">
        <v>138</v>
      </c>
      <c r="F86" s="6" t="s">
        <v>28</v>
      </c>
      <c r="G86" s="2" t="s">
        <v>31</v>
      </c>
      <c r="H86" s="2">
        <v>1</v>
      </c>
      <c r="I86" s="2">
        <v>5</v>
      </c>
      <c r="K86" s="12"/>
      <c r="L86" s="12"/>
      <c r="M86" t="str">
        <f>IF(K86=1,MAX($M$52:M85)+1,"")</f>
        <v/>
      </c>
    </row>
    <row r="87" spans="1:13" x14ac:dyDescent="0.25">
      <c r="A87">
        <v>113</v>
      </c>
      <c r="B87" s="6" t="s">
        <v>166</v>
      </c>
      <c r="C87" s="6" t="s">
        <v>167</v>
      </c>
      <c r="D87" s="6">
        <v>2</v>
      </c>
      <c r="E87" s="6" t="s">
        <v>138</v>
      </c>
      <c r="F87" s="6" t="s">
        <v>28</v>
      </c>
      <c r="G87" s="2" t="s">
        <v>51</v>
      </c>
      <c r="H87" s="2">
        <v>1</v>
      </c>
      <c r="I87" s="2" t="s">
        <v>28</v>
      </c>
      <c r="K87" s="12"/>
      <c r="L87" s="12"/>
      <c r="M87" t="str">
        <f>IF(K87=1,MAX($M$52:M86)+1,"")</f>
        <v/>
      </c>
    </row>
    <row r="88" spans="1:13" x14ac:dyDescent="0.25">
      <c r="A88">
        <v>111</v>
      </c>
      <c r="B88" s="6" t="s">
        <v>176</v>
      </c>
      <c r="C88" s="6" t="s">
        <v>105</v>
      </c>
      <c r="D88" s="6">
        <v>7</v>
      </c>
      <c r="E88" s="6" t="s">
        <v>138</v>
      </c>
      <c r="F88" s="6" t="s">
        <v>28</v>
      </c>
      <c r="G88" s="2" t="s">
        <v>49</v>
      </c>
      <c r="H88" s="2">
        <v>16</v>
      </c>
      <c r="I88" s="2">
        <v>22</v>
      </c>
      <c r="K88" s="12"/>
      <c r="L88" s="12"/>
      <c r="M88" t="str">
        <f>IF(K88=1,MAX($M$52:M87)+1,"")</f>
        <v/>
      </c>
    </row>
    <row r="89" spans="1:13" x14ac:dyDescent="0.25">
      <c r="A89">
        <v>64</v>
      </c>
      <c r="B89" s="6" t="s">
        <v>163</v>
      </c>
      <c r="C89" s="6" t="s">
        <v>164</v>
      </c>
      <c r="D89" s="6">
        <v>2</v>
      </c>
      <c r="E89" s="6" t="s">
        <v>138</v>
      </c>
      <c r="F89" s="6" t="s">
        <v>28</v>
      </c>
      <c r="G89" s="2" t="s">
        <v>37</v>
      </c>
      <c r="H89" s="2">
        <v>27</v>
      </c>
      <c r="I89" s="2" t="s">
        <v>28</v>
      </c>
      <c r="K89" s="12"/>
      <c r="L89" s="12"/>
      <c r="M89" t="str">
        <f>IF(K89=1,MAX($M$52:M88)+1,"")</f>
        <v/>
      </c>
    </row>
    <row r="90" spans="1:13" x14ac:dyDescent="0.25">
      <c r="A90">
        <v>50</v>
      </c>
      <c r="B90" s="6" t="s">
        <v>157</v>
      </c>
      <c r="C90" s="6" t="s">
        <v>33</v>
      </c>
      <c r="D90" s="6">
        <v>2</v>
      </c>
      <c r="E90" s="6" t="s">
        <v>138</v>
      </c>
      <c r="F90" s="6" t="s">
        <v>28</v>
      </c>
      <c r="G90" s="2" t="s">
        <v>34</v>
      </c>
      <c r="H90" s="2">
        <v>25</v>
      </c>
      <c r="I90" s="2" t="s">
        <v>28</v>
      </c>
      <c r="K90" s="12"/>
      <c r="L90" s="12"/>
      <c r="M90" t="str">
        <f>IF(K90=1,MAX($M$52:M89)+1,"")</f>
        <v/>
      </c>
    </row>
    <row r="91" spans="1:13" x14ac:dyDescent="0.25">
      <c r="A91">
        <v>33</v>
      </c>
      <c r="B91" s="6" t="s">
        <v>150</v>
      </c>
      <c r="C91" s="6" t="s">
        <v>81</v>
      </c>
      <c r="D91" s="6">
        <v>2</v>
      </c>
      <c r="E91" s="6" t="s">
        <v>138</v>
      </c>
      <c r="F91" s="6" t="s">
        <v>28</v>
      </c>
      <c r="G91" s="2" t="s">
        <v>31</v>
      </c>
      <c r="H91" s="2">
        <v>16</v>
      </c>
      <c r="I91" s="2" t="s">
        <v>28</v>
      </c>
      <c r="K91" s="12"/>
      <c r="L91" s="12"/>
      <c r="M91" t="str">
        <f>IF(K91=1,MAX($M$52:M90)+1,"")</f>
        <v/>
      </c>
    </row>
    <row r="92" spans="1:13" x14ac:dyDescent="0.25">
      <c r="A92">
        <v>48</v>
      </c>
      <c r="B92" s="6" t="s">
        <v>155</v>
      </c>
      <c r="C92" s="6" t="s">
        <v>156</v>
      </c>
      <c r="D92" s="6">
        <v>3</v>
      </c>
      <c r="E92" s="6" t="s">
        <v>138</v>
      </c>
      <c r="F92" s="6" t="s">
        <v>28</v>
      </c>
      <c r="G92" s="2" t="s">
        <v>34</v>
      </c>
      <c r="H92" s="2">
        <v>19</v>
      </c>
      <c r="I92" s="2">
        <v>21</v>
      </c>
      <c r="K92" s="12"/>
      <c r="L92" s="12"/>
      <c r="M92" t="str">
        <f>IF(K92=1,MAX($M$52:M91)+1,"")</f>
        <v/>
      </c>
    </row>
    <row r="93" spans="1:13" x14ac:dyDescent="0.25">
      <c r="A93">
        <v>38</v>
      </c>
      <c r="B93" s="6" t="s">
        <v>151</v>
      </c>
      <c r="C93" s="6" t="s">
        <v>152</v>
      </c>
      <c r="D93" s="6">
        <v>4</v>
      </c>
      <c r="E93" s="6" t="s">
        <v>138</v>
      </c>
      <c r="F93" s="6" t="s">
        <v>28</v>
      </c>
      <c r="G93" s="2" t="s">
        <v>31</v>
      </c>
      <c r="H93" s="2">
        <v>25</v>
      </c>
      <c r="I93" s="2">
        <v>28</v>
      </c>
      <c r="K93" s="12"/>
      <c r="L93" s="12"/>
      <c r="M93" t="str">
        <f>IF(K93=1,MAX($M$52:M92)+1,"")</f>
        <v/>
      </c>
    </row>
    <row r="94" spans="1:13" x14ac:dyDescent="0.25">
      <c r="A94">
        <v>62</v>
      </c>
      <c r="B94" s="6" t="s">
        <v>161</v>
      </c>
      <c r="C94" s="6" t="s">
        <v>162</v>
      </c>
      <c r="D94" s="6">
        <v>4</v>
      </c>
      <c r="E94" s="6" t="s">
        <v>138</v>
      </c>
      <c r="F94" s="6" t="s">
        <v>28</v>
      </c>
      <c r="G94" s="2" t="s">
        <v>37</v>
      </c>
      <c r="H94" s="2">
        <v>13</v>
      </c>
      <c r="I94" s="2">
        <v>16</v>
      </c>
      <c r="K94" s="12"/>
      <c r="L94" s="12"/>
      <c r="M94" t="str">
        <f>IF(K94=1,MAX($M$52:M93)+1,"")</f>
        <v/>
      </c>
    </row>
    <row r="95" spans="1:13" x14ac:dyDescent="0.25">
      <c r="A95">
        <v>91</v>
      </c>
      <c r="B95" s="6" t="s">
        <v>173</v>
      </c>
      <c r="C95" s="6" t="s">
        <v>174</v>
      </c>
      <c r="D95" s="6">
        <v>5</v>
      </c>
      <c r="E95" s="6" t="s">
        <v>138</v>
      </c>
      <c r="F95" s="6" t="s">
        <v>28</v>
      </c>
      <c r="G95" s="2" t="s">
        <v>46</v>
      </c>
      <c r="H95" s="2">
        <v>1</v>
      </c>
      <c r="I95" s="2">
        <v>5</v>
      </c>
      <c r="K95" s="12"/>
      <c r="L95" s="12"/>
      <c r="M95" t="str">
        <f>IF(K95=1,MAX($M$52:M94)+1,"")</f>
        <v/>
      </c>
    </row>
    <row r="96" spans="1:13" x14ac:dyDescent="0.25">
      <c r="A96">
        <v>60</v>
      </c>
      <c r="B96" s="6" t="s">
        <v>159</v>
      </c>
      <c r="C96" s="6" t="s">
        <v>160</v>
      </c>
      <c r="D96" s="6">
        <v>4</v>
      </c>
      <c r="E96" s="6" t="s">
        <v>138</v>
      </c>
      <c r="F96" s="6" t="s">
        <v>28</v>
      </c>
      <c r="G96" s="2" t="s">
        <v>37</v>
      </c>
      <c r="H96" s="2">
        <v>7</v>
      </c>
      <c r="I96" s="2">
        <v>10</v>
      </c>
      <c r="K96" s="12"/>
      <c r="L96" s="12"/>
      <c r="M96" t="str">
        <f>IF(K96=1,MAX($M$52:M95)+1,"")</f>
        <v/>
      </c>
    </row>
    <row r="97" spans="1:13" x14ac:dyDescent="0.25">
      <c r="A97">
        <v>79</v>
      </c>
      <c r="B97" s="6" t="s">
        <v>169</v>
      </c>
      <c r="C97" s="6" t="s">
        <v>76</v>
      </c>
      <c r="D97" s="6">
        <v>7</v>
      </c>
      <c r="E97" s="6" t="s">
        <v>138</v>
      </c>
      <c r="F97" s="6" t="s">
        <v>28</v>
      </c>
      <c r="G97" s="2" t="s">
        <v>40</v>
      </c>
      <c r="H97" s="2">
        <v>22</v>
      </c>
      <c r="I97" s="2">
        <v>28</v>
      </c>
      <c r="K97" s="12"/>
      <c r="L97" s="12"/>
      <c r="M97" t="str">
        <f>IF(K97=1,MAX($M$52:M96)+1,"")</f>
        <v/>
      </c>
    </row>
    <row r="98" spans="1:13" x14ac:dyDescent="0.25">
      <c r="A98">
        <v>89</v>
      </c>
      <c r="B98" s="6" t="s">
        <v>171</v>
      </c>
      <c r="C98" s="6" t="s">
        <v>172</v>
      </c>
      <c r="D98" s="6">
        <v>4</v>
      </c>
      <c r="E98" s="6" t="s">
        <v>138</v>
      </c>
      <c r="F98" s="6" t="s">
        <v>28</v>
      </c>
      <c r="G98" s="2" t="s">
        <v>43</v>
      </c>
      <c r="H98" s="2">
        <v>25</v>
      </c>
      <c r="I98" s="2">
        <v>28</v>
      </c>
      <c r="K98" s="12"/>
      <c r="L98" s="12"/>
      <c r="M98" t="str">
        <f>IF(K98=1,MAX($M$52:M97)+1,"")</f>
        <v/>
      </c>
    </row>
    <row r="99" spans="1:13" x14ac:dyDescent="0.25">
      <c r="A99">
        <v>18</v>
      </c>
      <c r="B99" s="6" t="s">
        <v>145</v>
      </c>
      <c r="C99" s="6" t="s">
        <v>146</v>
      </c>
      <c r="D99" s="6">
        <v>9</v>
      </c>
      <c r="E99" s="6" t="s">
        <v>138</v>
      </c>
      <c r="F99" s="6" t="s">
        <v>28</v>
      </c>
      <c r="G99" s="2" t="s">
        <v>27</v>
      </c>
      <c r="H99" s="2">
        <v>18</v>
      </c>
      <c r="I99" s="2">
        <v>26</v>
      </c>
      <c r="K99" s="12"/>
      <c r="L99" s="12"/>
      <c r="M99" t="str">
        <f>IF(K99=1,MAX($M$52:M98)+1,"")</f>
        <v/>
      </c>
    </row>
    <row r="100" spans="1:13" x14ac:dyDescent="0.25">
      <c r="A100">
        <v>119</v>
      </c>
      <c r="B100" s="6" t="s">
        <v>177</v>
      </c>
      <c r="C100" s="6" t="s">
        <v>59</v>
      </c>
      <c r="D100" s="6">
        <v>2</v>
      </c>
      <c r="E100" s="6" t="s">
        <v>138</v>
      </c>
      <c r="F100" s="6" t="s">
        <v>28</v>
      </c>
      <c r="G100" s="2" t="s">
        <v>51</v>
      </c>
      <c r="H100" s="2">
        <v>17</v>
      </c>
      <c r="I100" s="2" t="s">
        <v>28</v>
      </c>
      <c r="K100" s="12"/>
      <c r="L100" s="12"/>
      <c r="M100" t="str">
        <f>IF(K100=1,MAX($M$52:M99)+1,"")</f>
        <v/>
      </c>
    </row>
    <row r="101" spans="1:13" x14ac:dyDescent="0.25">
      <c r="D101"/>
      <c r="E101"/>
      <c r="F101"/>
      <c r="I101"/>
      <c r="K101"/>
      <c r="L101"/>
    </row>
    <row r="102" spans="1:13" x14ac:dyDescent="0.25">
      <c r="D102"/>
      <c r="E102"/>
      <c r="F102"/>
      <c r="I102"/>
      <c r="K102"/>
      <c r="L102"/>
    </row>
    <row r="103" spans="1:13" x14ac:dyDescent="0.25">
      <c r="D103"/>
      <c r="E103"/>
      <c r="F103"/>
      <c r="I103"/>
      <c r="K103"/>
      <c r="L103"/>
    </row>
    <row r="104" spans="1:13" x14ac:dyDescent="0.25">
      <c r="D104"/>
      <c r="E104"/>
      <c r="F104"/>
      <c r="I104"/>
      <c r="K104"/>
      <c r="L104"/>
    </row>
    <row r="105" spans="1:13" x14ac:dyDescent="0.25">
      <c r="D105"/>
      <c r="E105"/>
      <c r="F105"/>
      <c r="I105"/>
      <c r="K105"/>
      <c r="L105"/>
    </row>
    <row r="106" spans="1:13" x14ac:dyDescent="0.25">
      <c r="D106"/>
      <c r="E106"/>
      <c r="F106"/>
      <c r="I106"/>
      <c r="K106"/>
      <c r="L106"/>
    </row>
    <row r="107" spans="1:13" x14ac:dyDescent="0.25">
      <c r="D107"/>
      <c r="E107"/>
      <c r="F107"/>
      <c r="I107"/>
      <c r="K107"/>
      <c r="L107"/>
    </row>
    <row r="108" spans="1:13" x14ac:dyDescent="0.25">
      <c r="D108"/>
      <c r="E108"/>
      <c r="F108"/>
      <c r="I108"/>
      <c r="K108"/>
      <c r="L108"/>
    </row>
    <row r="109" spans="1:13" x14ac:dyDescent="0.25">
      <c r="D109"/>
      <c r="E109"/>
      <c r="F109"/>
      <c r="I109"/>
      <c r="K109"/>
      <c r="L109"/>
    </row>
    <row r="110" spans="1:13" x14ac:dyDescent="0.25">
      <c r="D110"/>
      <c r="E110"/>
      <c r="F110"/>
      <c r="I110"/>
      <c r="K110"/>
      <c r="L110"/>
    </row>
    <row r="111" spans="1:13" x14ac:dyDescent="0.25">
      <c r="D111"/>
      <c r="E111"/>
      <c r="F111"/>
      <c r="I111"/>
      <c r="K111"/>
      <c r="L111"/>
    </row>
    <row r="112" spans="1:13" x14ac:dyDescent="0.25">
      <c r="D112"/>
      <c r="E112"/>
      <c r="F112"/>
      <c r="I112"/>
      <c r="K112"/>
      <c r="L112"/>
    </row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spans="9:22" x14ac:dyDescent="0.25">
      <c r="I129"/>
    </row>
    <row r="130" spans="9:22" x14ac:dyDescent="0.25">
      <c r="I130"/>
    </row>
    <row r="131" spans="9:22" x14ac:dyDescent="0.25">
      <c r="I131"/>
    </row>
    <row r="132" spans="9:22" x14ac:dyDescent="0.25">
      <c r="I132"/>
    </row>
    <row r="133" spans="9:22" x14ac:dyDescent="0.25">
      <c r="I133"/>
    </row>
    <row r="134" spans="9:22" x14ac:dyDescent="0.25">
      <c r="I134"/>
    </row>
    <row r="135" spans="9:22" x14ac:dyDescent="0.25">
      <c r="I135"/>
    </row>
    <row r="136" spans="9:22" x14ac:dyDescent="0.25">
      <c r="I136"/>
    </row>
    <row r="137" spans="9:22" x14ac:dyDescent="0.25">
      <c r="I137"/>
    </row>
    <row r="138" spans="9:22" x14ac:dyDescent="0.25">
      <c r="I138"/>
    </row>
    <row r="139" spans="9:22" x14ac:dyDescent="0.25">
      <c r="I139"/>
    </row>
    <row r="140" spans="9:22" x14ac:dyDescent="0.25">
      <c r="I140"/>
    </row>
    <row r="141" spans="9:22" x14ac:dyDescent="0.25">
      <c r="I141"/>
    </row>
    <row r="142" spans="9:22" x14ac:dyDescent="0.25">
      <c r="V142" s="2">
        <v>24</v>
      </c>
    </row>
    <row r="143" spans="9:22" x14ac:dyDescent="0.25">
      <c r="V143" s="2">
        <f t="shared" ref="V143" si="2">V141*V142</f>
        <v>0</v>
      </c>
    </row>
    <row r="145" spans="22:23" x14ac:dyDescent="0.25">
      <c r="V145" s="2">
        <f>Q138-V141</f>
        <v>0</v>
      </c>
    </row>
    <row r="146" spans="22:23" x14ac:dyDescent="0.25">
      <c r="V146" s="2">
        <f>24</f>
        <v>24</v>
      </c>
    </row>
    <row r="147" spans="22:23" x14ac:dyDescent="0.25">
      <c r="V147" s="2">
        <f t="shared" ref="V147" si="3">V145*V146</f>
        <v>0</v>
      </c>
      <c r="W147">
        <f>SUM(T147:V147)</f>
        <v>0</v>
      </c>
    </row>
    <row r="148" spans="22:23" x14ac:dyDescent="0.25">
      <c r="W148">
        <f>18*140</f>
        <v>2520</v>
      </c>
    </row>
    <row r="149" spans="22:23" x14ac:dyDescent="0.25">
      <c r="W149" t="e">
        <f>W148/W147</f>
        <v>#DIV/0!</v>
      </c>
    </row>
    <row r="154" spans="22:23" x14ac:dyDescent="0.25">
      <c r="W154" t="e">
        <f>W149*24</f>
        <v>#DIV/0!</v>
      </c>
    </row>
  </sheetData>
  <sheetProtection sheet="1" objects="1" scenarios="1"/>
  <sortState xmlns:xlrd2="http://schemas.microsoft.com/office/spreadsheetml/2017/richdata2" ref="A8:I128">
    <sortCondition ref="E8:E128" customList="PTHC,HC,C1,C2,PT"/>
    <sortCondition ref="B8:B128"/>
  </sortState>
  <mergeCells count="1">
    <mergeCell ref="K3:L5"/>
  </mergeCells>
  <conditionalFormatting sqref="B4">
    <cfRule type="cellIs" dxfId="3" priority="4" operator="lessThan">
      <formula>0</formula>
    </cfRule>
  </conditionalFormatting>
  <conditionalFormatting sqref="B5">
    <cfRule type="cellIs" dxfId="2" priority="3" operator="lessThan">
      <formula>12</formula>
    </cfRule>
  </conditionalFormatting>
  <conditionalFormatting sqref="F4">
    <cfRule type="cellIs" dxfId="1" priority="2" operator="equal">
      <formula>"Need PTHC Bands"</formula>
    </cfRule>
  </conditionalFormatting>
  <conditionalFormatting sqref="I2">
    <cfRule type="cellIs" dxfId="0" priority="1" operator="equal">
      <formula>"Enter HC Band Not Selected"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ACEEB-C90E-4978-AA87-3B95178513A9}">
  <dimension ref="A1:B70"/>
  <sheetViews>
    <sheetView workbookViewId="0">
      <selection activeCell="B2" sqref="B2:B4"/>
    </sheetView>
  </sheetViews>
  <sheetFormatPr defaultRowHeight="15" x14ac:dyDescent="0.25"/>
  <cols>
    <col min="1" max="1" width="12.42578125" style="2" customWidth="1"/>
    <col min="2" max="2" width="9.140625" style="2"/>
  </cols>
  <sheetData>
    <row r="1" spans="1:2" x14ac:dyDescent="0.25">
      <c r="A1" s="2" t="s">
        <v>19</v>
      </c>
      <c r="B1" s="2" t="s">
        <v>8</v>
      </c>
    </row>
    <row r="2" spans="1:2" x14ac:dyDescent="0.25">
      <c r="A2" s="2">
        <v>1</v>
      </c>
      <c r="B2" s="9" t="str">
        <f>IFERROR(INDEX('PCT C1+C2'!A:A,MATCH(A2,'PCT C1+C2'!M:M,0),1),"")</f>
        <v/>
      </c>
    </row>
    <row r="3" spans="1:2" x14ac:dyDescent="0.25">
      <c r="A3" s="2">
        <v>2</v>
      </c>
      <c r="B3" s="9" t="str">
        <f>IFERROR(INDEX('PCT C1+C2'!A:A,MATCH(A3,'PCT C1+C2'!M:M,0),1),"")</f>
        <v/>
      </c>
    </row>
    <row r="4" spans="1:2" x14ac:dyDescent="0.25">
      <c r="A4" s="2">
        <v>3</v>
      </c>
      <c r="B4" s="9" t="str">
        <f>IFERROR(INDEX('PCT C1+C2'!A:A,MATCH(A4,'PCT C1+C2'!M:M,0),1),"")</f>
        <v/>
      </c>
    </row>
    <row r="5" spans="1:2" x14ac:dyDescent="0.25">
      <c r="A5" s="2">
        <v>4</v>
      </c>
      <c r="B5" s="9" t="str">
        <f>IFERROR(INDEX('PCT C1+C2'!A:A,MATCH(A5,'PCT C1+C2'!M:M,0),1),"")</f>
        <v/>
      </c>
    </row>
    <row r="6" spans="1:2" x14ac:dyDescent="0.25">
      <c r="A6" s="2">
        <v>5</v>
      </c>
      <c r="B6" s="9" t="str">
        <f>IFERROR(INDEX('PCT C1+C2'!A:A,MATCH(A6,'PCT C1+C2'!M:M,0),1),"")</f>
        <v/>
      </c>
    </row>
    <row r="7" spans="1:2" x14ac:dyDescent="0.25">
      <c r="A7" s="2">
        <v>6</v>
      </c>
      <c r="B7" s="9" t="str">
        <f>IFERROR(INDEX('PCT C1+C2'!A:A,MATCH(A7,'PCT C1+C2'!M:M,0),1),"")</f>
        <v/>
      </c>
    </row>
    <row r="8" spans="1:2" x14ac:dyDescent="0.25">
      <c r="A8" s="2">
        <v>7</v>
      </c>
      <c r="B8" s="9" t="str">
        <f>IFERROR(INDEX('PCT C1+C2'!A:A,MATCH(A8,'PCT C1+C2'!M:M,0),1),"")</f>
        <v/>
      </c>
    </row>
    <row r="9" spans="1:2" x14ac:dyDescent="0.25">
      <c r="A9" s="2">
        <v>8</v>
      </c>
      <c r="B9" s="9" t="str">
        <f>IFERROR(INDEX('PCT C1+C2'!A:A,MATCH(A9,'PCT C1+C2'!M:M,0),1),"")</f>
        <v/>
      </c>
    </row>
    <row r="10" spans="1:2" x14ac:dyDescent="0.25">
      <c r="A10" s="2">
        <v>9</v>
      </c>
      <c r="B10" s="9" t="str">
        <f>IFERROR(INDEX('PCT C1+C2'!A:A,MATCH(A10,'PCT C1+C2'!M:M,0),1),"")</f>
        <v/>
      </c>
    </row>
    <row r="11" spans="1:2" x14ac:dyDescent="0.25">
      <c r="A11" s="2">
        <v>10</v>
      </c>
      <c r="B11" s="9" t="str">
        <f>IFERROR(INDEX('PCT C1+C2'!A:A,MATCH(A11,'PCT C1+C2'!M:M,0),1),"")</f>
        <v/>
      </c>
    </row>
    <row r="12" spans="1:2" x14ac:dyDescent="0.25">
      <c r="A12" s="2">
        <v>11</v>
      </c>
      <c r="B12" s="9" t="str">
        <f>IFERROR(INDEX('PCT C1+C2'!A:A,MATCH(A12,'PCT C1+C2'!M:M,0),1),"")</f>
        <v/>
      </c>
    </row>
    <row r="13" spans="1:2" x14ac:dyDescent="0.25">
      <c r="A13" s="2">
        <v>12</v>
      </c>
      <c r="B13" s="9" t="str">
        <f>IFERROR(INDEX('PCT C1+C2'!A:A,MATCH(A13,'PCT C1+C2'!M:M,0),1),"")</f>
        <v/>
      </c>
    </row>
    <row r="14" spans="1:2" x14ac:dyDescent="0.25">
      <c r="A14" s="2">
        <v>13</v>
      </c>
      <c r="B14" s="9" t="str">
        <f>IFERROR(INDEX('PCT C1+C2'!A:A,MATCH(A14,'PCT C1+C2'!M:M,0),1),"")</f>
        <v/>
      </c>
    </row>
    <row r="15" spans="1:2" x14ac:dyDescent="0.25">
      <c r="A15" s="2">
        <v>14</v>
      </c>
      <c r="B15" s="9" t="str">
        <f>IFERROR(INDEX('PCT C1+C2'!A:A,MATCH(A15,'PCT C1+C2'!M:M,0),1),"")</f>
        <v/>
      </c>
    </row>
    <row r="16" spans="1:2" x14ac:dyDescent="0.25">
      <c r="A16" s="2">
        <v>15</v>
      </c>
      <c r="B16" s="9" t="str">
        <f>IFERROR(INDEX('PCT C1+C2'!A:A,MATCH(A16,'PCT C1+C2'!M:M,0),1),"")</f>
        <v/>
      </c>
    </row>
    <row r="17" spans="1:2" x14ac:dyDescent="0.25">
      <c r="A17" s="2">
        <v>16</v>
      </c>
      <c r="B17" s="9" t="str">
        <f>IFERROR(INDEX('PCT C1+C2'!A:A,MATCH(A17,'PCT C1+C2'!M:M,0),1),"")</f>
        <v/>
      </c>
    </row>
    <row r="18" spans="1:2" x14ac:dyDescent="0.25">
      <c r="A18" s="2">
        <v>17</v>
      </c>
      <c r="B18" s="9" t="str">
        <f>IFERROR(INDEX('PCT C1+C2'!A:A,MATCH(A18,'PCT C1+C2'!M:M,0),1),"")</f>
        <v/>
      </c>
    </row>
    <row r="19" spans="1:2" x14ac:dyDescent="0.25">
      <c r="A19" s="2">
        <v>18</v>
      </c>
      <c r="B19" s="9" t="str">
        <f>IFERROR(INDEX('PCT C1+C2'!A:A,MATCH(A19,'PCT C1+C2'!M:M,0),1),"")</f>
        <v/>
      </c>
    </row>
    <row r="20" spans="1:2" x14ac:dyDescent="0.25">
      <c r="A20" s="2">
        <v>19</v>
      </c>
      <c r="B20" s="9" t="str">
        <f>IFERROR(INDEX('PCT C1+C2'!A:A,MATCH(A20,'PCT C1+C2'!M:M,0),1),"")</f>
        <v/>
      </c>
    </row>
    <row r="21" spans="1:2" x14ac:dyDescent="0.25">
      <c r="A21" s="2">
        <v>20</v>
      </c>
      <c r="B21" s="9" t="str">
        <f>IFERROR(INDEX('PCT C1+C2'!A:A,MATCH(A21,'PCT C1+C2'!M:M,0),1),"")</f>
        <v/>
      </c>
    </row>
    <row r="22" spans="1:2" x14ac:dyDescent="0.25">
      <c r="A22" s="2">
        <v>21</v>
      </c>
      <c r="B22" s="9" t="str">
        <f>IFERROR(INDEX('PCT C1+C2'!A:A,MATCH(A22,'PCT C1+C2'!M:M,0),1),"")</f>
        <v/>
      </c>
    </row>
    <row r="23" spans="1:2" x14ac:dyDescent="0.25">
      <c r="A23" s="2">
        <v>22</v>
      </c>
      <c r="B23" s="9" t="str">
        <f>IFERROR(INDEX('PCT C1+C2'!A:A,MATCH(A23,'PCT C1+C2'!M:M,0),1),"")</f>
        <v/>
      </c>
    </row>
    <row r="24" spans="1:2" x14ac:dyDescent="0.25">
      <c r="A24" s="2">
        <v>23</v>
      </c>
      <c r="B24" s="9" t="str">
        <f>IFERROR(INDEX('PCT C1+C2'!A:A,MATCH(A24,'PCT C1+C2'!M:M,0),1),"")</f>
        <v/>
      </c>
    </row>
    <row r="25" spans="1:2" x14ac:dyDescent="0.25">
      <c r="A25" s="2">
        <v>24</v>
      </c>
      <c r="B25" s="9" t="str">
        <f>IFERROR(INDEX('PCT C1+C2'!A:A,MATCH(A25,'PCT C1+C2'!M:M,0),1),"")</f>
        <v/>
      </c>
    </row>
    <row r="26" spans="1:2" x14ac:dyDescent="0.25">
      <c r="A26" s="2">
        <v>25</v>
      </c>
      <c r="B26" s="9" t="str">
        <f>IFERROR(INDEX('PCT C1+C2'!A:A,MATCH(A26,'PCT C1+C2'!M:M,0),1),"")</f>
        <v/>
      </c>
    </row>
    <row r="27" spans="1:2" x14ac:dyDescent="0.25">
      <c r="A27" s="2">
        <v>26</v>
      </c>
      <c r="B27" s="9" t="str">
        <f>IFERROR(INDEX('PCT C1+C2'!A:A,MATCH(A27,'PCT C1+C2'!M:M,0),1),"")</f>
        <v/>
      </c>
    </row>
    <row r="28" spans="1:2" x14ac:dyDescent="0.25">
      <c r="A28" s="2">
        <v>27</v>
      </c>
      <c r="B28" s="9" t="str">
        <f>IFERROR(INDEX('PCT C1+C2'!A:A,MATCH(A28,'PCT C1+C2'!M:M,0),1),"")</f>
        <v/>
      </c>
    </row>
    <row r="29" spans="1:2" x14ac:dyDescent="0.25">
      <c r="A29" s="2">
        <v>28</v>
      </c>
      <c r="B29" s="9" t="str">
        <f>IFERROR(INDEX('PCT C1+C2'!A:A,MATCH(A29,'PCT C1+C2'!M:M,0),1),"")</f>
        <v/>
      </c>
    </row>
    <row r="30" spans="1:2" x14ac:dyDescent="0.25">
      <c r="A30" s="2">
        <v>29</v>
      </c>
      <c r="B30" s="9" t="str">
        <f>IFERROR(INDEX('PCT C1+C2'!A:A,MATCH(A30,'PCT C1+C2'!M:M,0),1),"")</f>
        <v/>
      </c>
    </row>
    <row r="31" spans="1:2" x14ac:dyDescent="0.25">
      <c r="A31" s="2">
        <v>30</v>
      </c>
      <c r="B31" s="9" t="str">
        <f>IFERROR(INDEX('PCT C1+C2'!A:A,MATCH(A31,'PCT C1+C2'!M:M,0),1),"")</f>
        <v/>
      </c>
    </row>
    <row r="32" spans="1:2" x14ac:dyDescent="0.25">
      <c r="A32" s="2">
        <v>31</v>
      </c>
      <c r="B32" s="9" t="str">
        <f>IFERROR(INDEX('PCT C1+C2'!A:A,MATCH(A32,'PCT C1+C2'!M:M,0),1),"")</f>
        <v/>
      </c>
    </row>
    <row r="33" spans="1:2" x14ac:dyDescent="0.25">
      <c r="A33" s="2">
        <v>32</v>
      </c>
      <c r="B33" s="9" t="str">
        <f>IFERROR(INDEX('PCT C1+C2'!A:A,MATCH(A33,'PCT C1+C2'!M:M,0),1),"")</f>
        <v/>
      </c>
    </row>
    <row r="34" spans="1:2" x14ac:dyDescent="0.25">
      <c r="A34" s="2">
        <v>33</v>
      </c>
      <c r="B34" s="9" t="str">
        <f>IFERROR(INDEX('PCT C1+C2'!A:A,MATCH(A34,'PCT C1+C2'!M:M,0),1),"")</f>
        <v/>
      </c>
    </row>
    <row r="35" spans="1:2" x14ac:dyDescent="0.25">
      <c r="A35" s="2">
        <v>34</v>
      </c>
      <c r="B35" s="9" t="str">
        <f>IFERROR(INDEX('PCT C1+C2'!A:A,MATCH(A35,'PCT C1+C2'!M:M,0),1),"")</f>
        <v/>
      </c>
    </row>
    <row r="36" spans="1:2" x14ac:dyDescent="0.25">
      <c r="A36" s="2">
        <v>35</v>
      </c>
      <c r="B36" s="9" t="str">
        <f>IFERROR(INDEX('PCT C1+C2'!A:A,MATCH(A36,'PCT C1+C2'!M:M,0),1),"")</f>
        <v/>
      </c>
    </row>
    <row r="37" spans="1:2" x14ac:dyDescent="0.25">
      <c r="A37" s="2">
        <v>36</v>
      </c>
      <c r="B37" s="9" t="str">
        <f>IFERROR(INDEX('PCT C1+C2'!A:A,MATCH(A37,'PCT C1+C2'!M:M,0),1),"")</f>
        <v/>
      </c>
    </row>
    <row r="38" spans="1:2" x14ac:dyDescent="0.25">
      <c r="A38" s="2">
        <v>37</v>
      </c>
      <c r="B38" s="9" t="str">
        <f>IFERROR(INDEX('PCT C1+C2'!A:A,MATCH(A38,'PCT C1+C2'!M:M,0),1),"")</f>
        <v/>
      </c>
    </row>
    <row r="39" spans="1:2" x14ac:dyDescent="0.25">
      <c r="A39" s="2">
        <v>38</v>
      </c>
      <c r="B39" s="9" t="str">
        <f>IFERROR(INDEX('PCT C1+C2'!A:A,MATCH(A39,'PCT C1+C2'!M:M,0),1),"")</f>
        <v/>
      </c>
    </row>
    <row r="40" spans="1:2" x14ac:dyDescent="0.25">
      <c r="A40" s="2">
        <v>39</v>
      </c>
      <c r="B40" s="9" t="str">
        <f>IFERROR(INDEX('PCT C1+C2'!A:A,MATCH(A40,'PCT C1+C2'!M:M,0),1),"")</f>
        <v/>
      </c>
    </row>
    <row r="41" spans="1:2" x14ac:dyDescent="0.25">
      <c r="A41" s="2">
        <v>40</v>
      </c>
      <c r="B41" s="9" t="str">
        <f>IFERROR(INDEX('PCT C1+C2'!A:A,MATCH(A41,'PCT C1+C2'!M:M,0),1),"")</f>
        <v/>
      </c>
    </row>
    <row r="42" spans="1:2" x14ac:dyDescent="0.25">
      <c r="A42" s="2">
        <v>41</v>
      </c>
      <c r="B42" s="9" t="str">
        <f>IFERROR(INDEX('PCT C1+C2'!A:A,MATCH(A42,'PCT C1+C2'!M:M,0),1),"")</f>
        <v/>
      </c>
    </row>
    <row r="43" spans="1:2" x14ac:dyDescent="0.25">
      <c r="A43" s="2">
        <v>42</v>
      </c>
      <c r="B43" s="9" t="str">
        <f>IFERROR(INDEX('PCT C1+C2'!A:A,MATCH(A43,'PCT C1+C2'!M:M,0),1),"")</f>
        <v/>
      </c>
    </row>
    <row r="44" spans="1:2" x14ac:dyDescent="0.25">
      <c r="A44" s="2">
        <v>43</v>
      </c>
      <c r="B44" s="9" t="str">
        <f>IFERROR(INDEX('PCT C1+C2'!A:A,MATCH(A44,'PCT C1+C2'!M:M,0),1),"")</f>
        <v/>
      </c>
    </row>
    <row r="45" spans="1:2" x14ac:dyDescent="0.25">
      <c r="A45" s="2">
        <v>44</v>
      </c>
      <c r="B45" s="9" t="str">
        <f>IFERROR(INDEX('PCT C1+C2'!A:A,MATCH(A45,'PCT C1+C2'!M:M,0),1),"")</f>
        <v/>
      </c>
    </row>
    <row r="46" spans="1:2" x14ac:dyDescent="0.25">
      <c r="A46" s="2">
        <v>45</v>
      </c>
      <c r="B46" s="9" t="str">
        <f>IFERROR(INDEX('PCT C1+C2'!A:A,MATCH(A46,'PCT C1+C2'!M:M,0),1),"")</f>
        <v/>
      </c>
    </row>
    <row r="47" spans="1:2" x14ac:dyDescent="0.25">
      <c r="A47" s="2">
        <v>46</v>
      </c>
      <c r="B47" s="9" t="str">
        <f>IFERROR(INDEX('PCT C1+C2'!A:A,MATCH(A47,'PCT C1+C2'!M:M,0),1),"")</f>
        <v/>
      </c>
    </row>
    <row r="48" spans="1:2" x14ac:dyDescent="0.25">
      <c r="A48" s="2">
        <v>47</v>
      </c>
      <c r="B48" s="9" t="str">
        <f>IFERROR(INDEX('PCT C1+C2'!A:A,MATCH(A48,'PCT C1+C2'!M:M,0),1),"")</f>
        <v/>
      </c>
    </row>
    <row r="49" spans="1:2" x14ac:dyDescent="0.25">
      <c r="A49" s="2">
        <v>48</v>
      </c>
      <c r="B49" s="9" t="str">
        <f>IFERROR(INDEX('PCT C1+C2'!A:A,MATCH(A49,'PCT C1+C2'!M:M,0),1),"")</f>
        <v/>
      </c>
    </row>
    <row r="50" spans="1:2" x14ac:dyDescent="0.25">
      <c r="A50" s="2">
        <v>49</v>
      </c>
      <c r="B50" s="9" t="str">
        <f>IFERROR(INDEX('PCT C1+C2'!A:A,MATCH(A50,'PCT C1+C2'!M:M,0),1),"")</f>
        <v/>
      </c>
    </row>
    <row r="51" spans="1:2" x14ac:dyDescent="0.25">
      <c r="A51" s="2">
        <v>50</v>
      </c>
      <c r="B51" s="9" t="str">
        <f>IFERROR(INDEX('PCT C1+C2'!A:A,MATCH(A51,'PCT C1+C2'!M:M,0),1),"")</f>
        <v/>
      </c>
    </row>
    <row r="52" spans="1:2" x14ac:dyDescent="0.25">
      <c r="A52" s="2">
        <v>51</v>
      </c>
      <c r="B52" s="9" t="str">
        <f>IFERROR(INDEX('PCT C1+C2'!A:A,MATCH(A52,'PCT C1+C2'!M:M,0),1),"")</f>
        <v/>
      </c>
    </row>
    <row r="53" spans="1:2" x14ac:dyDescent="0.25">
      <c r="A53" s="2">
        <v>52</v>
      </c>
      <c r="B53" s="9" t="str">
        <f>IFERROR(INDEX('PCT C1+C2'!A:A,MATCH(A53,'PCT C1+C2'!M:M,0),1),"")</f>
        <v/>
      </c>
    </row>
    <row r="54" spans="1:2" x14ac:dyDescent="0.25">
      <c r="A54" s="2">
        <v>53</v>
      </c>
      <c r="B54" s="9" t="str">
        <f>IFERROR(INDEX('PCT C1+C2'!A:A,MATCH(A54,'PCT C1+C2'!M:M,0),1),"")</f>
        <v/>
      </c>
    </row>
    <row r="55" spans="1:2" x14ac:dyDescent="0.25">
      <c r="A55" s="2">
        <v>54</v>
      </c>
      <c r="B55" s="9" t="str">
        <f>IFERROR(INDEX('PCT C1+C2'!A:A,MATCH(A55,'PCT C1+C2'!M:M,0),1),"")</f>
        <v/>
      </c>
    </row>
    <row r="56" spans="1:2" x14ac:dyDescent="0.25">
      <c r="A56" s="2">
        <v>55</v>
      </c>
      <c r="B56" s="9" t="str">
        <f>IFERROR(INDEX('PCT C1+C2'!A:A,MATCH(A56,'PCT C1+C2'!M:M,0),1),"")</f>
        <v/>
      </c>
    </row>
    <row r="57" spans="1:2" x14ac:dyDescent="0.25">
      <c r="A57" s="2">
        <v>56</v>
      </c>
      <c r="B57" s="9" t="str">
        <f>IFERROR(INDEX('PCT C1+C2'!A:A,MATCH(A57,'PCT C1+C2'!M:M,0),1),"")</f>
        <v/>
      </c>
    </row>
    <row r="58" spans="1:2" x14ac:dyDescent="0.25">
      <c r="A58" s="2">
        <v>57</v>
      </c>
      <c r="B58" s="9" t="str">
        <f>IFERROR(INDEX('PCT C1+C2'!A:A,MATCH(A58,'PCT C1+C2'!M:M,0),1),"")</f>
        <v/>
      </c>
    </row>
    <row r="59" spans="1:2" x14ac:dyDescent="0.25">
      <c r="A59" s="2">
        <v>58</v>
      </c>
      <c r="B59" s="9" t="str">
        <f>IFERROR(INDEX('PCT C1+C2'!A:A,MATCH(A59,'PCT C1+C2'!M:M,0),1),"")</f>
        <v/>
      </c>
    </row>
    <row r="60" spans="1:2" x14ac:dyDescent="0.25">
      <c r="A60" s="2">
        <v>59</v>
      </c>
      <c r="B60" s="9" t="str">
        <f>IFERROR(INDEX('PCT C1+C2'!A:A,MATCH(A60,'PCT C1+C2'!M:M,0),1),"")</f>
        <v/>
      </c>
    </row>
    <row r="61" spans="1:2" x14ac:dyDescent="0.25">
      <c r="A61" s="2">
        <v>60</v>
      </c>
      <c r="B61" s="9" t="str">
        <f>IFERROR(INDEX('PCT C1+C2'!A:A,MATCH(A61,'PCT C1+C2'!M:M,0),1),"")</f>
        <v/>
      </c>
    </row>
    <row r="62" spans="1:2" x14ac:dyDescent="0.25">
      <c r="A62" s="2">
        <v>61</v>
      </c>
      <c r="B62" s="9" t="str">
        <f>IFERROR(INDEX('PCT C1+C2'!A:A,MATCH(A62,'PCT C1+C2'!M:M,0),1),"")</f>
        <v/>
      </c>
    </row>
    <row r="63" spans="1:2" x14ac:dyDescent="0.25">
      <c r="A63" s="2">
        <v>62</v>
      </c>
      <c r="B63" s="9" t="str">
        <f>IFERROR(INDEX('PCT C1+C2'!A:A,MATCH(A63,'PCT C1+C2'!M:M,0),1),"")</f>
        <v/>
      </c>
    </row>
    <row r="64" spans="1:2" x14ac:dyDescent="0.25">
      <c r="A64" s="2">
        <v>63</v>
      </c>
      <c r="B64" s="9" t="str">
        <f>IFERROR(INDEX('PCT C1+C2'!A:A,MATCH(A64,'PCT C1+C2'!M:M,0),1),"")</f>
        <v/>
      </c>
    </row>
    <row r="65" spans="1:2" x14ac:dyDescent="0.25">
      <c r="A65" s="2">
        <v>64</v>
      </c>
      <c r="B65" s="9" t="str">
        <f>IFERROR(INDEX('PCT C1+C2'!A:A,MATCH(A65,'PCT C1+C2'!M:M,0),1),"")</f>
        <v/>
      </c>
    </row>
    <row r="66" spans="1:2" x14ac:dyDescent="0.25">
      <c r="A66" s="2">
        <v>65</v>
      </c>
      <c r="B66" s="9" t="str">
        <f>IFERROR(INDEX('PCT C1+C2'!A:A,MATCH(A66,'PCT C1+C2'!M:M,0),1),"")</f>
        <v/>
      </c>
    </row>
    <row r="67" spans="1:2" x14ac:dyDescent="0.25">
      <c r="A67" s="2">
        <v>66</v>
      </c>
      <c r="B67" s="9" t="str">
        <f>IFERROR(INDEX('PCT C1+C2'!A:A,MATCH(A67,'PCT C1+C2'!M:M,0),1),"")</f>
        <v/>
      </c>
    </row>
    <row r="68" spans="1:2" x14ac:dyDescent="0.25">
      <c r="A68" s="2">
        <v>67</v>
      </c>
      <c r="B68" s="9" t="str">
        <f>IFERROR(INDEX('PCT C1+C2'!A:A,MATCH(A68,'PCT C1+C2'!M:M,0),1),"")</f>
        <v/>
      </c>
    </row>
    <row r="69" spans="1:2" x14ac:dyDescent="0.25">
      <c r="A69" s="2">
        <v>68</v>
      </c>
      <c r="B69" s="9" t="str">
        <f>IFERROR(INDEX('PCT C1+C2'!A:A,MATCH(A69,'PCT C1+C2'!M:M,0),1),"")</f>
        <v/>
      </c>
    </row>
    <row r="70" spans="1:2" x14ac:dyDescent="0.25">
      <c r="A70" s="2">
        <v>69</v>
      </c>
      <c r="B70" s="9" t="str">
        <f>IFERROR(INDEX('PCT C1+C2'!A:A,MATCH(A70,'PCT C1+C2'!M:M,0),1),"")</f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0CEEE-9AB5-4280-A6E2-C2A539108E67}">
  <dimension ref="A1:C67"/>
  <sheetViews>
    <sheetView topLeftCell="A40" workbookViewId="0">
      <selection activeCell="A65" sqref="A65:C67"/>
    </sheetView>
  </sheetViews>
  <sheetFormatPr defaultRowHeight="15" x14ac:dyDescent="0.25"/>
  <cols>
    <col min="1" max="1" width="10.140625" style="7" customWidth="1"/>
    <col min="2" max="2" width="31" style="7" bestFit="1" customWidth="1"/>
    <col min="3" max="6" width="9.140625" style="7"/>
    <col min="7" max="7" width="26.7109375" style="7" bestFit="1" customWidth="1"/>
    <col min="8" max="8" width="8.85546875" style="7" customWidth="1"/>
    <col min="9" max="16384" width="9.140625" style="7"/>
  </cols>
  <sheetData>
    <row r="1" spans="1:3" x14ac:dyDescent="0.25">
      <c r="A1" s="7" t="s">
        <v>178</v>
      </c>
    </row>
    <row r="2" spans="1:3" x14ac:dyDescent="0.25">
      <c r="A2" s="2">
        <v>1</v>
      </c>
      <c r="B2" t="s">
        <v>179</v>
      </c>
      <c r="C2" s="2" t="s">
        <v>180</v>
      </c>
    </row>
    <row r="3" spans="1:3" x14ac:dyDescent="0.25">
      <c r="A3" s="2">
        <v>2</v>
      </c>
      <c r="B3" t="s">
        <v>182</v>
      </c>
      <c r="C3" s="2" t="s">
        <v>180</v>
      </c>
    </row>
    <row r="4" spans="1:3" x14ac:dyDescent="0.25">
      <c r="A4" s="2">
        <v>3</v>
      </c>
      <c r="B4" t="s">
        <v>183</v>
      </c>
      <c r="C4" s="2" t="s">
        <v>180</v>
      </c>
    </row>
    <row r="5" spans="1:3" x14ac:dyDescent="0.25">
      <c r="A5" s="2">
        <v>4</v>
      </c>
      <c r="B5" t="s">
        <v>184</v>
      </c>
      <c r="C5" s="2" t="s">
        <v>180</v>
      </c>
    </row>
    <row r="6" spans="1:3" x14ac:dyDescent="0.25">
      <c r="A6" s="2">
        <v>5</v>
      </c>
      <c r="B6" t="s">
        <v>185</v>
      </c>
      <c r="C6" s="2" t="s">
        <v>180</v>
      </c>
    </row>
    <row r="7" spans="1:3" x14ac:dyDescent="0.25">
      <c r="A7" s="2">
        <v>6</v>
      </c>
      <c r="B7" t="s">
        <v>204</v>
      </c>
      <c r="C7" s="2" t="s">
        <v>180</v>
      </c>
    </row>
    <row r="8" spans="1:3" x14ac:dyDescent="0.25">
      <c r="A8" s="2">
        <v>7</v>
      </c>
      <c r="B8" t="s">
        <v>186</v>
      </c>
      <c r="C8" s="2" t="s">
        <v>180</v>
      </c>
    </row>
    <row r="9" spans="1:3" x14ac:dyDescent="0.25">
      <c r="A9" s="2">
        <v>8</v>
      </c>
      <c r="B9" t="s">
        <v>187</v>
      </c>
      <c r="C9" s="2" t="s">
        <v>180</v>
      </c>
    </row>
    <row r="10" spans="1:3" x14ac:dyDescent="0.25">
      <c r="A10" s="2">
        <v>9</v>
      </c>
      <c r="B10" t="s">
        <v>188</v>
      </c>
      <c r="C10" s="2" t="s">
        <v>180</v>
      </c>
    </row>
    <row r="11" spans="1:3" x14ac:dyDescent="0.25">
      <c r="A11" s="2">
        <v>10</v>
      </c>
      <c r="B11" t="s">
        <v>189</v>
      </c>
      <c r="C11" s="2" t="s">
        <v>180</v>
      </c>
    </row>
    <row r="12" spans="1:3" x14ac:dyDescent="0.25">
      <c r="A12" s="2">
        <v>11</v>
      </c>
      <c r="B12" t="s">
        <v>206</v>
      </c>
      <c r="C12" s="2" t="s">
        <v>180</v>
      </c>
    </row>
    <row r="13" spans="1:3" x14ac:dyDescent="0.25">
      <c r="A13" s="2">
        <v>12</v>
      </c>
      <c r="B13" t="s">
        <v>190</v>
      </c>
      <c r="C13" s="2" t="s">
        <v>180</v>
      </c>
    </row>
    <row r="14" spans="1:3" x14ac:dyDescent="0.25">
      <c r="A14" s="2">
        <v>13</v>
      </c>
      <c r="B14" t="s">
        <v>191</v>
      </c>
      <c r="C14" s="2" t="s">
        <v>180</v>
      </c>
    </row>
    <row r="15" spans="1:3" x14ac:dyDescent="0.25">
      <c r="A15" s="2">
        <v>14</v>
      </c>
      <c r="B15" t="s">
        <v>232</v>
      </c>
      <c r="C15" s="2" t="s">
        <v>180</v>
      </c>
    </row>
    <row r="16" spans="1:3" x14ac:dyDescent="0.25">
      <c r="A16" s="2">
        <v>15</v>
      </c>
      <c r="B16" t="s">
        <v>233</v>
      </c>
      <c r="C16" s="2" t="s">
        <v>180</v>
      </c>
    </row>
    <row r="17" spans="1:3" x14ac:dyDescent="0.25">
      <c r="A17" s="2">
        <v>16</v>
      </c>
      <c r="B17" t="s">
        <v>193</v>
      </c>
      <c r="C17" s="2" t="s">
        <v>180</v>
      </c>
    </row>
    <row r="18" spans="1:3" x14ac:dyDescent="0.25">
      <c r="A18" s="2">
        <v>17</v>
      </c>
      <c r="B18" t="s">
        <v>194</v>
      </c>
      <c r="C18" s="2" t="s">
        <v>180</v>
      </c>
    </row>
    <row r="19" spans="1:3" x14ac:dyDescent="0.25">
      <c r="A19" s="2">
        <v>18</v>
      </c>
      <c r="B19" t="s">
        <v>214</v>
      </c>
      <c r="C19" s="2" t="s">
        <v>180</v>
      </c>
    </row>
    <row r="20" spans="1:3" x14ac:dyDescent="0.25">
      <c r="A20" s="2">
        <v>19</v>
      </c>
      <c r="B20" t="s">
        <v>195</v>
      </c>
      <c r="C20" s="2" t="s">
        <v>180</v>
      </c>
    </row>
    <row r="21" spans="1:3" x14ac:dyDescent="0.25">
      <c r="A21" s="2">
        <v>20</v>
      </c>
      <c r="B21" t="s">
        <v>217</v>
      </c>
      <c r="C21" s="2" t="s">
        <v>180</v>
      </c>
    </row>
    <row r="22" spans="1:3" x14ac:dyDescent="0.25">
      <c r="A22" s="2">
        <v>21</v>
      </c>
      <c r="B22" t="s">
        <v>196</v>
      </c>
      <c r="C22" s="2" t="s">
        <v>180</v>
      </c>
    </row>
    <row r="23" spans="1:3" x14ac:dyDescent="0.25">
      <c r="A23" s="2">
        <v>22</v>
      </c>
      <c r="B23" t="s">
        <v>197</v>
      </c>
      <c r="C23" s="2" t="s">
        <v>180</v>
      </c>
    </row>
    <row r="24" spans="1:3" x14ac:dyDescent="0.25">
      <c r="A24" s="2">
        <v>23</v>
      </c>
      <c r="B24" t="s">
        <v>181</v>
      </c>
      <c r="C24" s="2" t="s">
        <v>200</v>
      </c>
    </row>
    <row r="25" spans="1:3" x14ac:dyDescent="0.25">
      <c r="A25" s="2">
        <v>24</v>
      </c>
      <c r="B25" t="s">
        <v>199</v>
      </c>
      <c r="C25" s="2" t="s">
        <v>200</v>
      </c>
    </row>
    <row r="26" spans="1:3" x14ac:dyDescent="0.25">
      <c r="A26" s="2">
        <v>25</v>
      </c>
      <c r="B26" t="s">
        <v>234</v>
      </c>
      <c r="C26" s="2" t="s">
        <v>200</v>
      </c>
    </row>
    <row r="27" spans="1:3" x14ac:dyDescent="0.25">
      <c r="A27" s="2">
        <v>26</v>
      </c>
      <c r="B27" t="s">
        <v>201</v>
      </c>
      <c r="C27" s="2" t="s">
        <v>200</v>
      </c>
    </row>
    <row r="28" spans="1:3" x14ac:dyDescent="0.25">
      <c r="A28" s="2">
        <v>27</v>
      </c>
      <c r="B28" t="s">
        <v>202</v>
      </c>
      <c r="C28" s="2" t="s">
        <v>200</v>
      </c>
    </row>
    <row r="29" spans="1:3" x14ac:dyDescent="0.25">
      <c r="A29" s="2">
        <v>28</v>
      </c>
      <c r="B29" t="s">
        <v>220</v>
      </c>
      <c r="C29" s="2" t="s">
        <v>200</v>
      </c>
    </row>
    <row r="30" spans="1:3" x14ac:dyDescent="0.25">
      <c r="A30" s="2">
        <v>29</v>
      </c>
      <c r="B30" t="s">
        <v>203</v>
      </c>
      <c r="C30" s="2" t="s">
        <v>200</v>
      </c>
    </row>
    <row r="31" spans="1:3" x14ac:dyDescent="0.25">
      <c r="A31" s="2">
        <v>30</v>
      </c>
      <c r="B31" t="s">
        <v>205</v>
      </c>
      <c r="C31" s="2" t="s">
        <v>200</v>
      </c>
    </row>
    <row r="32" spans="1:3" x14ac:dyDescent="0.25">
      <c r="A32" s="2">
        <v>31</v>
      </c>
      <c r="B32" t="s">
        <v>224</v>
      </c>
      <c r="C32" s="2" t="s">
        <v>200</v>
      </c>
    </row>
    <row r="33" spans="1:3" x14ac:dyDescent="0.25">
      <c r="A33" s="2">
        <v>32</v>
      </c>
      <c r="B33" t="s">
        <v>235</v>
      </c>
      <c r="C33" s="2" t="s">
        <v>200</v>
      </c>
    </row>
    <row r="34" spans="1:3" x14ac:dyDescent="0.25">
      <c r="A34" s="2">
        <v>33</v>
      </c>
      <c r="B34" t="s">
        <v>207</v>
      </c>
      <c r="C34" s="2" t="s">
        <v>200</v>
      </c>
    </row>
    <row r="35" spans="1:3" x14ac:dyDescent="0.25">
      <c r="A35" s="2">
        <v>34</v>
      </c>
      <c r="B35" t="s">
        <v>209</v>
      </c>
      <c r="C35" s="2" t="s">
        <v>200</v>
      </c>
    </row>
    <row r="36" spans="1:3" x14ac:dyDescent="0.25">
      <c r="A36" s="2">
        <v>35</v>
      </c>
      <c r="B36" t="s">
        <v>210</v>
      </c>
      <c r="C36" s="2" t="s">
        <v>200</v>
      </c>
    </row>
    <row r="37" spans="1:3" x14ac:dyDescent="0.25">
      <c r="A37" s="2">
        <v>36</v>
      </c>
      <c r="B37" t="s">
        <v>211</v>
      </c>
      <c r="C37" s="2" t="s">
        <v>200</v>
      </c>
    </row>
    <row r="38" spans="1:3" x14ac:dyDescent="0.25">
      <c r="A38" s="2">
        <v>37</v>
      </c>
      <c r="B38" t="s">
        <v>192</v>
      </c>
      <c r="C38" s="2" t="s">
        <v>200</v>
      </c>
    </row>
    <row r="39" spans="1:3" x14ac:dyDescent="0.25">
      <c r="A39" s="2">
        <v>38</v>
      </c>
      <c r="B39" t="s">
        <v>236</v>
      </c>
      <c r="C39" s="2" t="s">
        <v>200</v>
      </c>
    </row>
    <row r="40" spans="1:3" x14ac:dyDescent="0.25">
      <c r="A40" s="2">
        <v>39</v>
      </c>
      <c r="B40" t="s">
        <v>213</v>
      </c>
      <c r="C40" s="2" t="s">
        <v>200</v>
      </c>
    </row>
    <row r="41" spans="1:3" x14ac:dyDescent="0.25">
      <c r="A41" s="2">
        <v>40</v>
      </c>
      <c r="B41" t="s">
        <v>227</v>
      </c>
      <c r="C41" s="2" t="s">
        <v>200</v>
      </c>
    </row>
    <row r="42" spans="1:3" x14ac:dyDescent="0.25">
      <c r="A42" s="2">
        <v>41</v>
      </c>
      <c r="B42" t="s">
        <v>228</v>
      </c>
      <c r="C42" s="2" t="s">
        <v>200</v>
      </c>
    </row>
    <row r="43" spans="1:3" x14ac:dyDescent="0.25">
      <c r="A43" s="2">
        <v>42</v>
      </c>
      <c r="B43" t="s">
        <v>215</v>
      </c>
      <c r="C43" s="2" t="s">
        <v>200</v>
      </c>
    </row>
    <row r="44" spans="1:3" x14ac:dyDescent="0.25">
      <c r="A44" s="2">
        <v>43</v>
      </c>
      <c r="B44" t="s">
        <v>237</v>
      </c>
      <c r="C44" s="2" t="s">
        <v>200</v>
      </c>
    </row>
    <row r="45" spans="1:3" x14ac:dyDescent="0.25">
      <c r="A45" s="2">
        <v>44</v>
      </c>
      <c r="B45" t="s">
        <v>229</v>
      </c>
      <c r="C45" s="2" t="s">
        <v>200</v>
      </c>
    </row>
    <row r="46" spans="1:3" x14ac:dyDescent="0.25">
      <c r="A46" s="2">
        <v>45</v>
      </c>
      <c r="B46" t="s">
        <v>218</v>
      </c>
      <c r="C46" s="2" t="s">
        <v>200</v>
      </c>
    </row>
    <row r="47" spans="1:3" x14ac:dyDescent="0.25">
      <c r="A47" s="2">
        <v>46</v>
      </c>
      <c r="B47" t="s">
        <v>198</v>
      </c>
      <c r="C47" s="2" t="s">
        <v>200</v>
      </c>
    </row>
    <row r="48" spans="1:3" x14ac:dyDescent="0.25">
      <c r="A48" s="2">
        <v>47</v>
      </c>
      <c r="B48" t="s">
        <v>238</v>
      </c>
      <c r="C48" s="2" t="s">
        <v>219</v>
      </c>
    </row>
    <row r="49" spans="1:3" x14ac:dyDescent="0.25">
      <c r="A49" s="2">
        <v>48</v>
      </c>
      <c r="B49" t="s">
        <v>239</v>
      </c>
      <c r="C49" s="2" t="s">
        <v>219</v>
      </c>
    </row>
    <row r="50" spans="1:3" x14ac:dyDescent="0.25">
      <c r="A50" s="2">
        <v>49</v>
      </c>
      <c r="B50" t="s">
        <v>240</v>
      </c>
      <c r="C50" s="2" t="s">
        <v>219</v>
      </c>
    </row>
    <row r="51" spans="1:3" x14ac:dyDescent="0.25">
      <c r="A51" s="2">
        <v>50</v>
      </c>
      <c r="B51" t="s">
        <v>221</v>
      </c>
      <c r="C51" s="2" t="s">
        <v>219</v>
      </c>
    </row>
    <row r="52" spans="1:3" x14ac:dyDescent="0.25">
      <c r="A52" s="2">
        <v>51</v>
      </c>
      <c r="B52" t="s">
        <v>222</v>
      </c>
      <c r="C52" s="2" t="s">
        <v>219</v>
      </c>
    </row>
    <row r="53" spans="1:3" x14ac:dyDescent="0.25">
      <c r="A53" s="2">
        <v>52</v>
      </c>
      <c r="B53" t="s">
        <v>223</v>
      </c>
      <c r="C53" s="2" t="s">
        <v>219</v>
      </c>
    </row>
    <row r="54" spans="1:3" x14ac:dyDescent="0.25">
      <c r="A54" s="2">
        <v>53</v>
      </c>
      <c r="B54" t="s">
        <v>225</v>
      </c>
      <c r="C54" s="2" t="s">
        <v>219</v>
      </c>
    </row>
    <row r="55" spans="1:3" x14ac:dyDescent="0.25">
      <c r="A55" s="2">
        <v>54</v>
      </c>
      <c r="B55" t="s">
        <v>208</v>
      </c>
      <c r="C55" s="2" t="s">
        <v>219</v>
      </c>
    </row>
    <row r="56" spans="1:3" x14ac:dyDescent="0.25">
      <c r="A56" s="2">
        <v>55</v>
      </c>
      <c r="B56" t="s">
        <v>241</v>
      </c>
      <c r="C56" s="2" t="s">
        <v>219</v>
      </c>
    </row>
    <row r="57" spans="1:3" x14ac:dyDescent="0.25">
      <c r="A57" s="2">
        <v>56</v>
      </c>
      <c r="B57" t="s">
        <v>242</v>
      </c>
      <c r="C57" s="2" t="s">
        <v>219</v>
      </c>
    </row>
    <row r="58" spans="1:3" x14ac:dyDescent="0.25">
      <c r="A58" s="2">
        <v>57</v>
      </c>
      <c r="B58" t="s">
        <v>243</v>
      </c>
      <c r="C58" s="2" t="s">
        <v>219</v>
      </c>
    </row>
    <row r="59" spans="1:3" x14ac:dyDescent="0.25">
      <c r="A59" s="2">
        <f>A58+1</f>
        <v>58</v>
      </c>
      <c r="B59" t="s">
        <v>212</v>
      </c>
      <c r="C59" s="2" t="s">
        <v>219</v>
      </c>
    </row>
    <row r="60" spans="1:3" x14ac:dyDescent="0.25">
      <c r="A60" s="2">
        <f t="shared" ref="A60:A64" si="0">A59+1</f>
        <v>59</v>
      </c>
      <c r="B60" t="s">
        <v>244</v>
      </c>
      <c r="C60" s="2" t="s">
        <v>219</v>
      </c>
    </row>
    <row r="61" spans="1:3" x14ac:dyDescent="0.25">
      <c r="A61" s="2">
        <f t="shared" si="0"/>
        <v>60</v>
      </c>
      <c r="B61" t="s">
        <v>226</v>
      </c>
      <c r="C61" s="2" t="s">
        <v>219</v>
      </c>
    </row>
    <row r="62" spans="1:3" x14ac:dyDescent="0.25">
      <c r="A62" s="2">
        <f t="shared" si="0"/>
        <v>61</v>
      </c>
      <c r="B62" t="s">
        <v>216</v>
      </c>
      <c r="C62" s="2" t="s">
        <v>219</v>
      </c>
    </row>
    <row r="63" spans="1:3" x14ac:dyDescent="0.25">
      <c r="A63" s="2">
        <f t="shared" si="0"/>
        <v>62</v>
      </c>
      <c r="B63" t="s">
        <v>245</v>
      </c>
      <c r="C63" s="2" t="s">
        <v>219</v>
      </c>
    </row>
    <row r="64" spans="1:3" x14ac:dyDescent="0.25">
      <c r="A64" s="2">
        <f t="shared" si="0"/>
        <v>63</v>
      </c>
      <c r="B64" t="s">
        <v>246</v>
      </c>
      <c r="C64" s="2" t="s">
        <v>219</v>
      </c>
    </row>
    <row r="65" spans="1:3" x14ac:dyDescent="0.25">
      <c r="A65" s="8">
        <v>64</v>
      </c>
      <c r="B65" s="7" t="s">
        <v>247</v>
      </c>
      <c r="C65" s="2" t="s">
        <v>219</v>
      </c>
    </row>
    <row r="66" spans="1:3" x14ac:dyDescent="0.25">
      <c r="A66" s="2">
        <v>65</v>
      </c>
      <c r="B66" s="7" t="s">
        <v>248</v>
      </c>
      <c r="C66" s="2" t="s">
        <v>219</v>
      </c>
    </row>
    <row r="67" spans="1:3" x14ac:dyDescent="0.25">
      <c r="A67" s="2">
        <v>66</v>
      </c>
      <c r="B67" s="7" t="s">
        <v>249</v>
      </c>
      <c r="C67" s="2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PCT C1+C2</vt:lpstr>
      <vt:lpstr>Output</vt:lpstr>
      <vt:lpstr>Reference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H</dc:creator>
  <cp:lastModifiedBy>William H</cp:lastModifiedBy>
  <dcterms:created xsi:type="dcterms:W3CDTF">2025-07-13T18:04:56Z</dcterms:created>
  <dcterms:modified xsi:type="dcterms:W3CDTF">2025-08-12T00:25:53Z</dcterms:modified>
</cp:coreProperties>
</file>